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codeName="ThisWorkbook"/>
  <mc:AlternateContent xmlns:mc="http://schemas.openxmlformats.org/markup-compatibility/2006">
    <mc:Choice Requires="x15">
      <x15ac:absPath xmlns:x15ac="http://schemas.microsoft.com/office/spreadsheetml/2010/11/ac" url="https://fylkesmannen-my.sharepoint.com/personal/grhbe_fylkesmannen_no/Documents/"/>
    </mc:Choice>
  </mc:AlternateContent>
  <xr:revisionPtr revIDLastSave="0" documentId="8_{F637CC92-E0E8-4E60-B6EC-49F7D7AB61F4}" xr6:coauthVersionLast="47" xr6:coauthVersionMax="47" xr10:uidLastSave="{00000000-0000-0000-0000-000000000000}"/>
  <workbookProtection workbookAlgorithmName="SHA-512" workbookHashValue="k7BUp5hnz5+5EuhUlQQElJ0yd4D8T1B+ulX5QI9GjV+pJv1ihwaiB12dZJHJjuyATCVJvmpHagDHOOP3j/UfrA==" workbookSaltValue="Sh1FR0N/DbOTj8z3g1/Dxg==" workbookSpinCount="100000" lockStructure="1"/>
  <bookViews>
    <workbookView xWindow="28680" yWindow="-120" windowWidth="29040" windowHeight="15720" tabRatio="623" xr2:uid="{00000000-000D-0000-FFFF-FFFF00000000}"/>
  </bookViews>
  <sheets>
    <sheet name="Forside og oppsummering" sheetId="18" r:id="rId1"/>
    <sheet name="Kompetansetilskudd og BPA" sheetId="14" r:id="rId2"/>
    <sheet name="Prosjekt 1" sheetId="9" r:id="rId3"/>
    <sheet name="Prosjekt 2" sheetId="40" r:id="rId4"/>
    <sheet name="Prosjekt 3" sheetId="39" r:id="rId5"/>
    <sheet name="Prosjekt 4" sheetId="38" r:id="rId6"/>
    <sheet name="Prosjekt 5" sheetId="37" r:id="rId7"/>
    <sheet name="Prosjekt 6" sheetId="43" r:id="rId8"/>
    <sheet name="Prosjekt 7" sheetId="44" r:id="rId9"/>
    <sheet name="Prosjekt 8" sheetId="45" r:id="rId10"/>
    <sheet name="Prosjekt 9" sheetId="46" r:id="rId11"/>
    <sheet name="Backend" sheetId="25" state="hidden" r:id="rId12"/>
    <sheet name="backend_output" sheetId="42" r:id="rId13"/>
    <sheet name="Strukturerte søknadsdata" sheetId="27"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I220" i="25" l="1"/>
  <c r="CF218" i="25" a="1"/>
  <c r="CF218" i="25" s="1"/>
  <c r="CE217" i="25"/>
  <c r="CD217" i="25"/>
  <c r="CN206" i="25" a="1"/>
  <c r="CN206" i="25" s="1"/>
  <c r="CE206" i="25" a="1"/>
  <c r="CE206" i="25" s="1"/>
  <c r="CC204" i="25"/>
  <c r="CD199" i="25" a="1"/>
  <c r="CD199" i="25" s="1"/>
  <c r="CN191" i="25" a="1"/>
  <c r="CN191" i="25" s="1"/>
  <c r="CD191" i="25" a="1"/>
  <c r="CD191" i="25" s="1"/>
  <c r="CC189" i="25"/>
  <c r="CN188" i="25"/>
  <c r="CE187" i="25"/>
  <c r="CD187" i="25"/>
  <c r="CE188" i="25" s="1"/>
  <c r="CN151" i="25" a="1"/>
  <c r="CN151" i="25" s="1"/>
  <c r="CD151" i="25" a="1"/>
  <c r="CD151" i="25" s="1"/>
  <c r="CI293" i="25"/>
  <c r="CF291" i="25" a="1"/>
  <c r="CF291" i="25" s="1"/>
  <c r="CE290" i="25"/>
  <c r="CD290" i="25"/>
  <c r="CN279" i="25" a="1"/>
  <c r="CN279" i="25" s="1"/>
  <c r="CE279" i="25" a="1"/>
  <c r="CE279" i="25" s="1"/>
  <c r="CC277" i="25"/>
  <c r="CD272" i="25" a="1"/>
  <c r="CD272" i="25" s="1"/>
  <c r="CN264" i="25" a="1"/>
  <c r="CN264" i="25" s="1"/>
  <c r="CD264" i="25" a="1"/>
  <c r="CD264" i="25" s="1"/>
  <c r="CC262" i="25"/>
  <c r="CN261" i="25"/>
  <c r="CE260" i="25"/>
  <c r="CD260" i="25"/>
  <c r="CN224" i="25" a="1"/>
  <c r="CN224" i="25" s="1"/>
  <c r="CD224" i="25" a="1"/>
  <c r="CD224" i="25" s="1"/>
  <c r="CI366" i="25"/>
  <c r="CF364" i="25" a="1"/>
  <c r="CF364" i="25" s="1"/>
  <c r="CE363" i="25"/>
  <c r="CD363" i="25"/>
  <c r="CN352" i="25" a="1"/>
  <c r="CN352" i="25" s="1"/>
  <c r="CE352" i="25" a="1"/>
  <c r="CE352" i="25" s="1"/>
  <c r="CC350" i="25"/>
  <c r="CD345" i="25" a="1"/>
  <c r="CD345" i="25" s="1"/>
  <c r="CN337" i="25" a="1"/>
  <c r="CN337" i="25" s="1"/>
  <c r="CD337" i="25" a="1"/>
  <c r="CD337" i="25" s="1"/>
  <c r="CC335" i="25"/>
  <c r="CN334" i="25"/>
  <c r="CE333" i="25"/>
  <c r="CD333" i="25"/>
  <c r="CE334" i="25" s="1"/>
  <c r="CN297" i="25" a="1"/>
  <c r="CN297" i="25" s="1"/>
  <c r="CD297" i="25" a="1"/>
  <c r="CD297" i="25" s="1"/>
  <c r="CI439" i="25"/>
  <c r="CF437" i="25" a="1"/>
  <c r="CF437" i="25" s="1"/>
  <c r="CE436" i="25"/>
  <c r="CD436" i="25"/>
  <c r="CN425" i="25" a="1"/>
  <c r="CN425" i="25" s="1"/>
  <c r="CE425" i="25" a="1"/>
  <c r="CE425" i="25" s="1"/>
  <c r="CC423" i="25"/>
  <c r="CD418" i="25" a="1"/>
  <c r="CD418" i="25" s="1"/>
  <c r="CN410" i="25" a="1"/>
  <c r="CN410" i="25" s="1"/>
  <c r="CD410" i="25" a="1"/>
  <c r="CD410" i="25" s="1"/>
  <c r="CC408" i="25"/>
  <c r="CN407" i="25"/>
  <c r="CE406" i="25"/>
  <c r="CD406" i="25"/>
  <c r="CE407" i="25" s="1"/>
  <c r="CN370" i="25" a="1"/>
  <c r="CN370" i="25" s="1"/>
  <c r="CD370" i="25" a="1"/>
  <c r="CD370" i="25" s="1"/>
  <c r="CI512" i="25"/>
  <c r="CF510" i="25" a="1"/>
  <c r="CF510" i="25" s="1"/>
  <c r="CE509" i="25"/>
  <c r="CD509" i="25"/>
  <c r="CE513" i="25" s="1"/>
  <c r="CN498" i="25" a="1"/>
  <c r="CN498" i="25" s="1"/>
  <c r="CE498" i="25" a="1"/>
  <c r="CE498" i="25" s="1"/>
  <c r="CC496" i="25"/>
  <c r="CD491" i="25" a="1"/>
  <c r="CD491" i="25" s="1"/>
  <c r="CN483" i="25" a="1"/>
  <c r="CN483" i="25" s="1"/>
  <c r="CD483" i="25" a="1"/>
  <c r="CD483" i="25" s="1"/>
  <c r="CC481" i="25"/>
  <c r="CN480" i="25"/>
  <c r="CE479" i="25"/>
  <c r="CD479" i="25"/>
  <c r="CE480" i="25" s="1"/>
  <c r="CN443" i="25" a="1"/>
  <c r="CN443" i="25" s="1"/>
  <c r="CD443" i="25" a="1"/>
  <c r="CD443" i="25" s="1"/>
  <c r="CI585" i="25"/>
  <c r="CF583" i="25" a="1"/>
  <c r="CF583" i="25" s="1"/>
  <c r="CE582" i="25"/>
  <c r="CD582" i="25"/>
  <c r="CN571" i="25" a="1"/>
  <c r="CN571" i="25" s="1"/>
  <c r="CE571" i="25" a="1"/>
  <c r="CE571" i="25" s="1"/>
  <c r="CC569" i="25"/>
  <c r="CD564" i="25" a="1"/>
  <c r="CD564" i="25" s="1"/>
  <c r="CN556" i="25" a="1"/>
  <c r="CN556" i="25" s="1"/>
  <c r="CD556" i="25" a="1"/>
  <c r="CD556" i="25" s="1"/>
  <c r="CC554" i="25"/>
  <c r="CD555" i="25" s="1"/>
  <c r="CN553" i="25"/>
  <c r="CE552" i="25"/>
  <c r="CD552" i="25"/>
  <c r="CE553" i="25" s="1"/>
  <c r="CN516" i="25" a="1"/>
  <c r="CN516" i="25" s="1"/>
  <c r="CD516" i="25" a="1"/>
  <c r="CD516" i="25" s="1"/>
  <c r="CI658" i="25"/>
  <c r="CF656" i="25" a="1"/>
  <c r="CF656" i="25" s="1"/>
  <c r="CE655" i="25"/>
  <c r="CD655" i="25"/>
  <c r="CE660" i="25" s="1"/>
  <c r="CN644" i="25" a="1"/>
  <c r="CN644" i="25" s="1"/>
  <c r="CE644" i="25" a="1"/>
  <c r="CE644" i="25" s="1"/>
  <c r="CC642" i="25"/>
  <c r="CD637" i="25" a="1"/>
  <c r="CD637" i="25" s="1"/>
  <c r="CN629" i="25" a="1"/>
  <c r="CN629" i="25" s="1"/>
  <c r="CD629" i="25" a="1"/>
  <c r="CD629" i="25" s="1"/>
  <c r="CC627" i="25"/>
  <c r="CN626" i="25"/>
  <c r="CE625" i="25"/>
  <c r="CD625" i="25"/>
  <c r="CE626" i="25" s="1"/>
  <c r="CN589" i="25" a="1"/>
  <c r="CN589" i="25" s="1"/>
  <c r="CD589" i="25" a="1"/>
  <c r="CD589" i="25" s="1"/>
  <c r="CE587" i="25"/>
  <c r="CC555" i="25"/>
  <c r="CE555" i="25" s="1"/>
  <c r="CE514" i="25"/>
  <c r="CE512" i="25"/>
  <c r="CE511" i="25"/>
  <c r="CE510" i="25"/>
  <c r="CE441" i="25"/>
  <c r="CC409" i="25"/>
  <c r="CD409" i="25" s="1"/>
  <c r="CE368" i="25"/>
  <c r="CC336" i="25"/>
  <c r="CD336" i="25" s="1"/>
  <c r="CE291" i="25"/>
  <c r="CE295" i="25"/>
  <c r="CC278" i="25"/>
  <c r="CE278" i="25" s="1"/>
  <c r="CC263" i="25"/>
  <c r="CD263" i="25" s="1"/>
  <c r="CE261" i="25"/>
  <c r="CE222" i="25"/>
  <c r="CE190" i="25"/>
  <c r="CC190" i="25"/>
  <c r="CD190" i="25" s="1"/>
  <c r="C2" i="46"/>
  <c r="C48" i="46" s="1"/>
  <c r="C2" i="45"/>
  <c r="C48" i="45" s="1"/>
  <c r="C2" i="44"/>
  <c r="C48" i="44" s="1"/>
  <c r="C2" i="43"/>
  <c r="C48" i="43" s="1"/>
  <c r="C2" i="37"/>
  <c r="C48" i="37" s="1"/>
  <c r="C2" i="38"/>
  <c r="C48" i="38" s="1"/>
  <c r="K65" i="46"/>
  <c r="H73" i="46" s="1"/>
  <c r="CN657" i="25" s="1"/>
  <c r="F65" i="46"/>
  <c r="G73" i="46" s="1"/>
  <c r="CN656" i="25" s="1"/>
  <c r="M41" i="46"/>
  <c r="M39" i="46"/>
  <c r="M37" i="46"/>
  <c r="M35" i="46"/>
  <c r="M33" i="46"/>
  <c r="M31" i="46"/>
  <c r="M29" i="46"/>
  <c r="M27" i="46"/>
  <c r="M8" i="46"/>
  <c r="K65" i="45"/>
  <c r="H73" i="45" s="1"/>
  <c r="CN584" i="25" s="1"/>
  <c r="F65" i="45"/>
  <c r="G73" i="45" s="1"/>
  <c r="CN583" i="25" s="1"/>
  <c r="M41" i="45"/>
  <c r="M39" i="45"/>
  <c r="M37" i="45"/>
  <c r="M35" i="45"/>
  <c r="M33" i="45"/>
  <c r="M31" i="45"/>
  <c r="M29" i="45"/>
  <c r="M27" i="45"/>
  <c r="M8" i="45"/>
  <c r="K65" i="44"/>
  <c r="F65" i="44"/>
  <c r="G73" i="44" s="1"/>
  <c r="CN510" i="25" s="1"/>
  <c r="M41" i="44"/>
  <c r="M39" i="44"/>
  <c r="M37" i="44"/>
  <c r="M35" i="44"/>
  <c r="M33" i="44"/>
  <c r="M31" i="44"/>
  <c r="M29" i="44"/>
  <c r="M27" i="44"/>
  <c r="M8" i="44"/>
  <c r="K65" i="43"/>
  <c r="F65" i="43"/>
  <c r="G73" i="43" s="1"/>
  <c r="CN437" i="25" s="1"/>
  <c r="M41" i="43"/>
  <c r="M39" i="43"/>
  <c r="M37" i="43"/>
  <c r="M35" i="43"/>
  <c r="M33" i="43"/>
  <c r="M31" i="43"/>
  <c r="M29" i="43"/>
  <c r="M27" i="43"/>
  <c r="M8" i="43"/>
  <c r="K65" i="37"/>
  <c r="H73" i="37" s="1"/>
  <c r="CN365" i="25" s="1"/>
  <c r="F65" i="37"/>
  <c r="G73" i="37" s="1"/>
  <c r="CN364" i="25" s="1"/>
  <c r="M41" i="37"/>
  <c r="M39" i="37"/>
  <c r="M37" i="37"/>
  <c r="M35" i="37"/>
  <c r="M33" i="37"/>
  <c r="M31" i="37"/>
  <c r="M29" i="37"/>
  <c r="M27" i="37"/>
  <c r="M8" i="37"/>
  <c r="K65" i="38"/>
  <c r="H73" i="38" s="1"/>
  <c r="CN292" i="25" s="1"/>
  <c r="F65" i="38"/>
  <c r="G73" i="38" s="1"/>
  <c r="CN291" i="25" s="1"/>
  <c r="M41" i="38"/>
  <c r="M39" i="38"/>
  <c r="M37" i="38"/>
  <c r="M35" i="38"/>
  <c r="M33" i="38"/>
  <c r="M31" i="38"/>
  <c r="M29" i="38"/>
  <c r="M27" i="38"/>
  <c r="M8" i="38"/>
  <c r="C2" i="39"/>
  <c r="C48" i="39" s="1"/>
  <c r="K65" i="39"/>
  <c r="H73" i="39" s="1"/>
  <c r="CN219" i="25" s="1"/>
  <c r="F65" i="39"/>
  <c r="J73" i="39" s="1"/>
  <c r="I73" i="39" s="1"/>
  <c r="CJ220" i="25" s="1"/>
  <c r="M41" i="39"/>
  <c r="M39" i="39"/>
  <c r="M37" i="39"/>
  <c r="M35" i="39"/>
  <c r="M33" i="39"/>
  <c r="M31" i="39"/>
  <c r="M29" i="39"/>
  <c r="M27" i="39"/>
  <c r="M8" i="39"/>
  <c r="CI147" i="25"/>
  <c r="CF145" i="25" a="1"/>
  <c r="CF145" i="25" s="1"/>
  <c r="CE144" i="25"/>
  <c r="CD144" i="25"/>
  <c r="CN133" i="25" a="1"/>
  <c r="CN133" i="25" s="1"/>
  <c r="CE133" i="25" a="1"/>
  <c r="CE133" i="25" s="1"/>
  <c r="CC131" i="25"/>
  <c r="CD126" i="25" a="1"/>
  <c r="CD126" i="25" s="1"/>
  <c r="CN118" i="25" a="1"/>
  <c r="CN118" i="25" s="1"/>
  <c r="CD118" i="25" a="1"/>
  <c r="CD118" i="25" s="1"/>
  <c r="CC116" i="25"/>
  <c r="CN115" i="25"/>
  <c r="CE114" i="25"/>
  <c r="CD114" i="25"/>
  <c r="CE115" i="25" s="1"/>
  <c r="CN78" i="25" a="1"/>
  <c r="CN78" i="25" s="1"/>
  <c r="CD78" i="25" a="1"/>
  <c r="CD78" i="25" s="1"/>
  <c r="CE147" i="25"/>
  <c r="C2" i="40"/>
  <c r="C48" i="40" s="1"/>
  <c r="G73" i="40"/>
  <c r="CN145" i="25" s="1"/>
  <c r="K65" i="40"/>
  <c r="H73" i="40" s="1"/>
  <c r="CN146" i="25" s="1"/>
  <c r="F65" i="40"/>
  <c r="M41" i="40"/>
  <c r="M39" i="40"/>
  <c r="M37" i="40"/>
  <c r="M35" i="40"/>
  <c r="M33" i="40"/>
  <c r="M31" i="40"/>
  <c r="M29" i="40"/>
  <c r="M27" i="40"/>
  <c r="M8" i="40"/>
  <c r="C2" i="9"/>
  <c r="C48" i="9" s="1"/>
  <c r="CD53" i="25" a="1"/>
  <c r="CD53" i="25" s="1"/>
  <c r="J73" i="40" l="1"/>
  <c r="CM147" i="25" s="1"/>
  <c r="J73" i="44"/>
  <c r="CE656" i="25"/>
  <c r="CE409" i="25"/>
  <c r="J73" i="43"/>
  <c r="CM220" i="25"/>
  <c r="CD278" i="25"/>
  <c r="CE263" i="25"/>
  <c r="CE336" i="25"/>
  <c r="CC628" i="25"/>
  <c r="CE628" i="25" s="1"/>
  <c r="CC643" i="25"/>
  <c r="CD643" i="25" s="1"/>
  <c r="CE657" i="25"/>
  <c r="CE658" i="25"/>
  <c r="CE659" i="25"/>
  <c r="CE583" i="25"/>
  <c r="CC570" i="25"/>
  <c r="CD570" i="25" s="1"/>
  <c r="CE584" i="25"/>
  <c r="CE585" i="25"/>
  <c r="CE586" i="25"/>
  <c r="CC497" i="25"/>
  <c r="CD497" i="25" s="1"/>
  <c r="CC482" i="25"/>
  <c r="CD482" i="25" s="1"/>
  <c r="CE437" i="25"/>
  <c r="CC424" i="25"/>
  <c r="CE424" i="25" s="1"/>
  <c r="CE438" i="25"/>
  <c r="CE439" i="25"/>
  <c r="CE440" i="25"/>
  <c r="CE364" i="25"/>
  <c r="CE367" i="25"/>
  <c r="CC351" i="25"/>
  <c r="CD351" i="25" s="1"/>
  <c r="CE365" i="25"/>
  <c r="CE366" i="25"/>
  <c r="CE292" i="25"/>
  <c r="CE293" i="25"/>
  <c r="CE294" i="25"/>
  <c r="CD205" i="25"/>
  <c r="CE218" i="25"/>
  <c r="CE221" i="25"/>
  <c r="CC205" i="25"/>
  <c r="CE205" i="25" s="1"/>
  <c r="CE219" i="25"/>
  <c r="CE220" i="25"/>
  <c r="J73" i="46"/>
  <c r="J73" i="45"/>
  <c r="H73" i="44"/>
  <c r="CN511" i="25" s="1"/>
  <c r="H73" i="43"/>
  <c r="CN438" i="25" s="1"/>
  <c r="J73" i="37"/>
  <c r="J73" i="38"/>
  <c r="G73" i="39"/>
  <c r="CN218" i="25" s="1"/>
  <c r="CC117" i="25"/>
  <c r="CD117" i="25" s="1"/>
  <c r="CE145" i="25"/>
  <c r="CE148" i="25"/>
  <c r="CE149" i="25"/>
  <c r="CC132" i="25"/>
  <c r="CE132" i="25" s="1"/>
  <c r="CE146" i="25"/>
  <c r="I73" i="40" l="1"/>
  <c r="CJ147" i="25" s="1"/>
  <c r="I73" i="38"/>
  <c r="CJ293" i="25" s="1"/>
  <c r="CM293" i="25"/>
  <c r="I73" i="37"/>
  <c r="CJ366" i="25" s="1"/>
  <c r="CM366" i="25"/>
  <c r="I73" i="44"/>
  <c r="CJ512" i="25" s="1"/>
  <c r="CM512" i="25"/>
  <c r="I73" i="43"/>
  <c r="CJ439" i="25" s="1"/>
  <c r="CM439" i="25"/>
  <c r="I73" i="45"/>
  <c r="CJ585" i="25" s="1"/>
  <c r="CM585" i="25"/>
  <c r="I73" i="46"/>
  <c r="CJ658" i="25" s="1"/>
  <c r="CM658" i="25"/>
  <c r="CE497" i="25"/>
  <c r="CE482" i="25"/>
  <c r="CD628" i="25"/>
  <c r="CE643" i="25"/>
  <c r="CE570" i="25"/>
  <c r="CD424" i="25"/>
  <c r="CE351" i="25"/>
  <c r="CE117" i="25"/>
  <c r="CD132" i="25"/>
  <c r="AP103" i="25" l="1"/>
  <c r="AP104" i="25"/>
  <c r="AP105" i="25"/>
  <c r="AP106" i="25"/>
  <c r="AP107" i="25"/>
  <c r="AP108" i="25"/>
  <c r="AP109" i="25"/>
  <c r="AP110" i="25"/>
  <c r="AP111" i="25"/>
  <c r="AP112" i="25"/>
  <c r="AP113" i="25"/>
  <c r="AP114" i="25"/>
  <c r="AP115" i="25"/>
  <c r="H72" i="18" l="1"/>
  <c r="G72" i="18"/>
  <c r="F72" i="18"/>
  <c r="E72" i="18"/>
  <c r="D72" i="18"/>
  <c r="H71" i="18"/>
  <c r="G71" i="18"/>
  <c r="F71" i="18"/>
  <c r="E71" i="18"/>
  <c r="D71" i="18"/>
  <c r="H70" i="18"/>
  <c r="E70" i="18"/>
  <c r="D70" i="18"/>
  <c r="H69" i="18"/>
  <c r="G69" i="18"/>
  <c r="F69" i="18"/>
  <c r="E69" i="18"/>
  <c r="D69" i="18"/>
  <c r="H68" i="18"/>
  <c r="G68" i="18"/>
  <c r="F68" i="18"/>
  <c r="E68" i="18"/>
  <c r="D68" i="18"/>
  <c r="H67" i="18"/>
  <c r="G67" i="18"/>
  <c r="F67" i="18"/>
  <c r="E67" i="18"/>
  <c r="D67" i="18"/>
  <c r="H66" i="18"/>
  <c r="G66" i="18"/>
  <c r="F66" i="18"/>
  <c r="E66" i="18"/>
  <c r="D66" i="18"/>
  <c r="H65" i="18"/>
  <c r="E65" i="18"/>
  <c r="D65" i="18"/>
  <c r="DA442" i="25"/>
  <c r="DA443" i="25"/>
  <c r="DA444" i="25"/>
  <c r="DA445" i="25"/>
  <c r="DA446" i="25"/>
  <c r="DA447" i="25"/>
  <c r="DA448" i="25"/>
  <c r="DA449" i="25"/>
  <c r="DA450" i="25"/>
  <c r="DA451" i="25"/>
  <c r="DA452" i="25"/>
  <c r="DA453" i="25"/>
  <c r="DA454" i="25"/>
  <c r="DA455" i="25"/>
  <c r="DA456" i="25"/>
  <c r="DA457" i="25"/>
  <c r="DA458" i="25"/>
  <c r="DA459" i="25"/>
  <c r="DA460" i="25"/>
  <c r="DA461" i="25"/>
  <c r="DA462" i="25"/>
  <c r="DA463" i="25"/>
  <c r="DA464" i="25"/>
  <c r="DA465" i="25"/>
  <c r="DA466" i="25"/>
  <c r="DA467" i="25"/>
  <c r="DA468" i="25"/>
  <c r="DA469" i="25"/>
  <c r="DA470" i="25"/>
  <c r="DA471" i="25"/>
  <c r="DA472" i="25"/>
  <c r="DA473" i="25"/>
  <c r="DA474" i="25"/>
  <c r="DA475" i="25"/>
  <c r="DA476" i="25"/>
  <c r="DA477" i="25"/>
  <c r="DA478" i="25"/>
  <c r="DA479" i="25"/>
  <c r="DA480" i="25"/>
  <c r="DA481" i="25"/>
  <c r="DA482" i="25"/>
  <c r="DA483" i="25"/>
  <c r="DA484" i="25"/>
  <c r="DA485" i="25"/>
  <c r="DA486" i="25"/>
  <c r="DA487" i="25"/>
  <c r="DA488" i="25"/>
  <c r="DA489" i="25"/>
  <c r="DA490" i="25"/>
  <c r="DA491" i="25"/>
  <c r="DA492" i="25"/>
  <c r="DA493" i="25"/>
  <c r="DA494" i="25"/>
  <c r="DA495" i="25"/>
  <c r="DA496" i="25"/>
  <c r="DA497" i="25"/>
  <c r="DA498" i="25"/>
  <c r="DA499" i="25"/>
  <c r="DA500" i="25"/>
  <c r="DA501" i="25"/>
  <c r="DA502" i="25"/>
  <c r="DA503" i="25"/>
  <c r="DA504" i="25"/>
  <c r="DA505" i="25"/>
  <c r="DA506" i="25"/>
  <c r="DA507" i="25"/>
  <c r="DA508" i="25"/>
  <c r="DA509" i="25"/>
  <c r="DA510" i="25"/>
  <c r="DA511" i="25"/>
  <c r="DA512" i="25"/>
  <c r="DA513" i="25"/>
  <c r="DA514" i="25"/>
  <c r="DA515" i="25"/>
  <c r="DA516" i="25"/>
  <c r="DA517" i="25"/>
  <c r="DA518" i="25"/>
  <c r="DA519" i="25"/>
  <c r="DA520" i="25"/>
  <c r="DA521" i="25"/>
  <c r="DA522" i="25"/>
  <c r="DA523" i="25"/>
  <c r="DA524" i="25"/>
  <c r="DA525" i="25"/>
  <c r="DA526" i="25"/>
  <c r="DA527" i="25"/>
  <c r="DA528" i="25"/>
  <c r="DA529" i="25"/>
  <c r="DA530" i="25"/>
  <c r="DA531" i="25"/>
  <c r="DA532" i="25"/>
  <c r="DA533" i="25"/>
  <c r="DA534" i="25"/>
  <c r="DA535" i="25"/>
  <c r="DA536" i="25"/>
  <c r="DA537" i="25"/>
  <c r="DA538" i="25"/>
  <c r="DA539" i="25"/>
  <c r="DA540" i="25"/>
  <c r="DA541" i="25"/>
  <c r="DA542" i="25"/>
  <c r="DA543" i="25"/>
  <c r="DA544" i="25"/>
  <c r="DA545" i="25"/>
  <c r="DA546" i="25"/>
  <c r="DA547" i="25"/>
  <c r="DA548" i="25"/>
  <c r="DA549" i="25"/>
  <c r="DA550" i="25"/>
  <c r="DA551" i="25"/>
  <c r="DA552" i="25"/>
  <c r="DA553" i="25"/>
  <c r="DA554" i="25"/>
  <c r="DA555" i="25"/>
  <c r="DA556" i="25"/>
  <c r="DA557" i="25"/>
  <c r="DA558" i="25"/>
  <c r="DA559" i="25"/>
  <c r="DA560" i="25"/>
  <c r="DA561" i="25"/>
  <c r="DA562" i="25"/>
  <c r="DA563" i="25"/>
  <c r="DA564" i="25"/>
  <c r="DA565" i="25"/>
  <c r="DA566" i="25"/>
  <c r="DA567" i="25"/>
  <c r="DA568" i="25"/>
  <c r="DA569" i="25"/>
  <c r="DA570" i="25"/>
  <c r="DA571" i="25"/>
  <c r="DA572" i="25"/>
  <c r="DA573" i="25"/>
  <c r="DA574" i="25"/>
  <c r="DA575" i="25"/>
  <c r="DA576" i="25"/>
  <c r="DA577" i="25"/>
  <c r="DA578" i="25"/>
  <c r="DA579" i="25"/>
  <c r="DA580" i="25"/>
  <c r="DA581" i="25"/>
  <c r="DA582" i="25"/>
  <c r="DA583" i="25"/>
  <c r="DA584" i="25"/>
  <c r="DA585" i="25"/>
  <c r="DA586" i="25"/>
  <c r="DA587" i="25"/>
  <c r="DA588" i="25"/>
  <c r="DA589" i="25"/>
  <c r="DA590" i="25"/>
  <c r="DA591" i="25"/>
  <c r="DA592" i="25"/>
  <c r="DA593" i="25"/>
  <c r="DA594" i="25"/>
  <c r="DA595" i="25"/>
  <c r="DA596" i="25"/>
  <c r="DA597" i="25"/>
  <c r="DA598" i="25"/>
  <c r="DA599" i="25"/>
  <c r="DA600" i="25"/>
  <c r="DA601" i="25"/>
  <c r="DA602" i="25"/>
  <c r="DA603" i="25"/>
  <c r="DA604" i="25"/>
  <c r="DA605" i="25"/>
  <c r="DA606" i="25"/>
  <c r="DA607" i="25"/>
  <c r="DA608" i="25"/>
  <c r="DA609" i="25"/>
  <c r="DA610" i="25"/>
  <c r="DA611" i="25"/>
  <c r="DA612" i="25"/>
  <c r="DA613" i="25"/>
  <c r="DA614" i="25"/>
  <c r="DA615" i="25"/>
  <c r="DA616" i="25"/>
  <c r="DA617" i="25"/>
  <c r="DA618" i="25"/>
  <c r="DA619" i="25"/>
  <c r="DA620" i="25"/>
  <c r="DA621" i="25"/>
  <c r="DA622" i="25"/>
  <c r="DA623" i="25"/>
  <c r="DA624" i="25"/>
  <c r="DA625" i="25"/>
  <c r="DA626" i="25"/>
  <c r="DA627" i="25"/>
  <c r="DA628" i="25"/>
  <c r="DA629" i="25"/>
  <c r="DA630" i="25"/>
  <c r="DA631" i="25"/>
  <c r="DA632" i="25"/>
  <c r="DA633" i="25"/>
  <c r="DA634" i="25"/>
  <c r="DA635" i="25"/>
  <c r="DA636" i="25"/>
  <c r="DA637" i="25"/>
  <c r="DA638" i="25"/>
  <c r="DA639" i="25"/>
  <c r="DA640" i="25"/>
  <c r="DA641" i="25"/>
  <c r="DA642" i="25"/>
  <c r="DA643" i="25"/>
  <c r="DA644" i="25"/>
  <c r="DA645" i="25"/>
  <c r="DA646" i="25"/>
  <c r="DA647" i="25"/>
  <c r="DA648" i="25"/>
  <c r="DA649" i="25"/>
  <c r="DA650" i="25"/>
  <c r="DA651" i="25"/>
  <c r="DA652" i="25"/>
  <c r="DA653" i="25"/>
  <c r="DA654" i="25"/>
  <c r="DA655" i="25"/>
  <c r="DA656" i="25"/>
  <c r="DA657" i="25"/>
  <c r="DA658" i="25"/>
  <c r="DA659" i="25"/>
  <c r="DA660" i="25"/>
  <c r="CP643" i="25"/>
  <c r="CP640" i="25"/>
  <c r="CO625" i="25"/>
  <c r="CS660" i="25"/>
  <c r="CQ660" i="25"/>
  <c r="CP660" i="25"/>
  <c r="CO660" i="25"/>
  <c r="CQ659" i="25"/>
  <c r="CO659" i="25"/>
  <c r="CO658" i="25"/>
  <c r="CS657" i="25" s="1"/>
  <c r="CR658" i="25"/>
  <c r="CO657" i="25"/>
  <c r="CS656" i="25"/>
  <c r="CP656" i="25"/>
  <c r="CO656" i="25"/>
  <c r="CQ655" i="25"/>
  <c r="CR654" i="25"/>
  <c r="CO654" i="25"/>
  <c r="CO653" i="25"/>
  <c r="CO652" i="25"/>
  <c r="CO651" i="25"/>
  <c r="CO650" i="25"/>
  <c r="CO649" i="25"/>
  <c r="CO648" i="25"/>
  <c r="CO647" i="25"/>
  <c r="CO646" i="25"/>
  <c r="CS645" i="25" s="1"/>
  <c r="CO645" i="25"/>
  <c r="CS644" i="25" s="1"/>
  <c r="CP644" i="25"/>
  <c r="CO644" i="25"/>
  <c r="CS643" i="25" s="1"/>
  <c r="CQ643" i="25"/>
  <c r="CR642" i="25"/>
  <c r="CO642" i="25"/>
  <c r="CR641" i="25"/>
  <c r="CO641" i="25"/>
  <c r="CR634" i="25"/>
  <c r="CP632" i="25"/>
  <c r="CQ631" i="25"/>
  <c r="CO631" i="25"/>
  <c r="CS630" i="25" s="1"/>
  <c r="CP630" i="25"/>
  <c r="CP629" i="25"/>
  <c r="CP638" i="25"/>
  <c r="CQ628" i="25"/>
  <c r="CP628" i="25"/>
  <c r="CR627" i="25"/>
  <c r="CQ627" i="25"/>
  <c r="CP627" i="25"/>
  <c r="CO627" i="25"/>
  <c r="CQ626" i="25"/>
  <c r="CO626" i="25"/>
  <c r="CP589" i="25"/>
  <c r="CX588" i="25"/>
  <c r="CZ588" i="25" s="1"/>
  <c r="DD588" i="25" s="1"/>
  <c r="DE588" i="25" s="1"/>
  <c r="CR588" i="25"/>
  <c r="CQ588" i="25"/>
  <c r="CP588" i="25"/>
  <c r="CO588" i="25"/>
  <c r="CS587" i="25" s="1"/>
  <c r="CR585" i="25"/>
  <c r="CP570" i="25"/>
  <c r="CP568" i="25"/>
  <c r="CQ587" i="25"/>
  <c r="CP587" i="25"/>
  <c r="CO587" i="25"/>
  <c r="CQ586" i="25"/>
  <c r="CO586" i="25"/>
  <c r="CO585" i="25"/>
  <c r="CS584" i="25" s="1"/>
  <c r="CO584" i="25"/>
  <c r="CS583" i="25" s="1"/>
  <c r="CP583" i="25"/>
  <c r="CO583" i="25"/>
  <c r="CQ582" i="25"/>
  <c r="CR581" i="25"/>
  <c r="CO581" i="25"/>
  <c r="CO580" i="25"/>
  <c r="CO579" i="25"/>
  <c r="CO578" i="25"/>
  <c r="CO577" i="25"/>
  <c r="CO576" i="25"/>
  <c r="CO575" i="25"/>
  <c r="CO574" i="25"/>
  <c r="CO573" i="25"/>
  <c r="CS572" i="25" s="1"/>
  <c r="CO572" i="25"/>
  <c r="CS571" i="25" s="1"/>
  <c r="CP571" i="25"/>
  <c r="CO571" i="25"/>
  <c r="CQ570" i="25"/>
  <c r="CR569" i="25"/>
  <c r="CO569" i="25"/>
  <c r="CS568" i="25"/>
  <c r="CQ569" i="25"/>
  <c r="CR567" i="25"/>
  <c r="CR566" i="25"/>
  <c r="CP566" i="25"/>
  <c r="CR565" i="25"/>
  <c r="CQ560" i="25"/>
  <c r="CR559" i="25"/>
  <c r="CQ558" i="25"/>
  <c r="CQ557" i="25"/>
  <c r="CP556" i="25"/>
  <c r="CQ555" i="25"/>
  <c r="CP555" i="25"/>
  <c r="CR554" i="25"/>
  <c r="CQ554" i="25"/>
  <c r="CP554" i="25"/>
  <c r="CO554" i="25"/>
  <c r="CQ553" i="25"/>
  <c r="CO553" i="25"/>
  <c r="CO552" i="25"/>
  <c r="CR553" i="25"/>
  <c r="CP516" i="25"/>
  <c r="CX515" i="25"/>
  <c r="CZ515" i="25" s="1"/>
  <c r="DD515" i="25" s="1"/>
  <c r="DE515" i="25" s="1"/>
  <c r="CR515" i="25"/>
  <c r="CQ515" i="25"/>
  <c r="CP515" i="25"/>
  <c r="CO515" i="25"/>
  <c r="CR512" i="25"/>
  <c r="CP497" i="25"/>
  <c r="CR494" i="25"/>
  <c r="CR479" i="25"/>
  <c r="CO479" i="25"/>
  <c r="CS514" i="25"/>
  <c r="CQ514" i="25"/>
  <c r="CP514" i="25"/>
  <c r="CO514" i="25"/>
  <c r="CQ513" i="25"/>
  <c r="CO513" i="25"/>
  <c r="CO512" i="25"/>
  <c r="CS511" i="25" s="1"/>
  <c r="CO511" i="25"/>
  <c r="CS510" i="25" s="1"/>
  <c r="CP510" i="25"/>
  <c r="CO510" i="25"/>
  <c r="CR509" i="25"/>
  <c r="CQ509" i="25"/>
  <c r="CR508" i="25"/>
  <c r="CO508" i="25"/>
  <c r="CO507" i="25"/>
  <c r="CO506" i="25"/>
  <c r="CO505" i="25"/>
  <c r="CO504" i="25"/>
  <c r="CO503" i="25"/>
  <c r="CO502" i="25"/>
  <c r="CO501" i="25"/>
  <c r="CO500" i="25"/>
  <c r="CS499" i="25" s="1"/>
  <c r="CO499" i="25"/>
  <c r="CS498" i="25" s="1"/>
  <c r="CP498" i="25"/>
  <c r="CO498" i="25"/>
  <c r="CQ497" i="25"/>
  <c r="CR496" i="25"/>
  <c r="CO496" i="25"/>
  <c r="CO493" i="25"/>
  <c r="CS492" i="25" s="1"/>
  <c r="CO492" i="25"/>
  <c r="CR488" i="25"/>
  <c r="CR487" i="25"/>
  <c r="CQ487" i="25"/>
  <c r="CP485" i="25"/>
  <c r="CO485" i="25"/>
  <c r="CS484" i="25" s="1"/>
  <c r="CP484" i="25"/>
  <c r="CO484" i="25"/>
  <c r="CS483" i="25" s="1"/>
  <c r="CP483" i="25"/>
  <c r="CQ482" i="25"/>
  <c r="CP482" i="25"/>
  <c r="CR481" i="25"/>
  <c r="CQ481" i="25"/>
  <c r="CP481" i="25"/>
  <c r="CO481" i="25"/>
  <c r="CQ480" i="25"/>
  <c r="CO480" i="25"/>
  <c r="CR480" i="25"/>
  <c r="CP443" i="25"/>
  <c r="CX442" i="25"/>
  <c r="CZ442" i="25" s="1"/>
  <c r="DD442" i="25" s="1"/>
  <c r="DE442" i="25" s="1"/>
  <c r="CR442" i="25"/>
  <c r="CQ442" i="25"/>
  <c r="CP442" i="25"/>
  <c r="CO442" i="25"/>
  <c r="CS441" i="25" s="1"/>
  <c r="DA403" i="25"/>
  <c r="DA404" i="25"/>
  <c r="DA405" i="25"/>
  <c r="DA406" i="25"/>
  <c r="DA407" i="25"/>
  <c r="DA408" i="25"/>
  <c r="DA409" i="25"/>
  <c r="DA410" i="25"/>
  <c r="DA411" i="25"/>
  <c r="DA412" i="25"/>
  <c r="DA413" i="25"/>
  <c r="DA414" i="25"/>
  <c r="DA415" i="25"/>
  <c r="DA416" i="25"/>
  <c r="DA417" i="25"/>
  <c r="DA418" i="25"/>
  <c r="DA419" i="25"/>
  <c r="DA420" i="25"/>
  <c r="DA421" i="25"/>
  <c r="DA422" i="25"/>
  <c r="DA423" i="25"/>
  <c r="DA424" i="25"/>
  <c r="DA425" i="25"/>
  <c r="DA426" i="25"/>
  <c r="DA427" i="25"/>
  <c r="DA428" i="25"/>
  <c r="DA429" i="25"/>
  <c r="DA430" i="25"/>
  <c r="DA431" i="25"/>
  <c r="DA432" i="25"/>
  <c r="DA433" i="25"/>
  <c r="DA434" i="25"/>
  <c r="DA435" i="25"/>
  <c r="DA436" i="25"/>
  <c r="DA437" i="25"/>
  <c r="DA438" i="25"/>
  <c r="DA439" i="25"/>
  <c r="DA440" i="25"/>
  <c r="DA441" i="25"/>
  <c r="CR425" i="25"/>
  <c r="CP424" i="25"/>
  <c r="CR407" i="25"/>
  <c r="CQ441" i="25"/>
  <c r="CP441" i="25"/>
  <c r="CO441" i="25"/>
  <c r="CQ440" i="25"/>
  <c r="CP440" i="25"/>
  <c r="CO440" i="25"/>
  <c r="CS439" i="25" s="1"/>
  <c r="CQ439" i="25"/>
  <c r="CX439" i="25" s="1"/>
  <c r="CO439" i="25"/>
  <c r="CS438" i="25"/>
  <c r="CO438" i="25"/>
  <c r="CS437" i="25" s="1"/>
  <c r="CR438" i="25"/>
  <c r="CP437" i="25"/>
  <c r="CO437" i="25"/>
  <c r="CQ436" i="25"/>
  <c r="CR435" i="25"/>
  <c r="CO435" i="25"/>
  <c r="CO434" i="25"/>
  <c r="CO433" i="25"/>
  <c r="CP432" i="25"/>
  <c r="CO432" i="25"/>
  <c r="CO431" i="25"/>
  <c r="CO430" i="25"/>
  <c r="CO429" i="25"/>
  <c r="CO428" i="25"/>
  <c r="CO427" i="25"/>
  <c r="CS426" i="25" s="1"/>
  <c r="CO426" i="25"/>
  <c r="CS425" i="25"/>
  <c r="CP425" i="25"/>
  <c r="CO425" i="25"/>
  <c r="CQ424" i="25"/>
  <c r="CR423" i="25"/>
  <c r="CO423" i="25"/>
  <c r="CO421" i="25"/>
  <c r="CP410" i="25"/>
  <c r="CQ409" i="25"/>
  <c r="CP409" i="25"/>
  <c r="CR408" i="25"/>
  <c r="CQ408" i="25"/>
  <c r="CP408" i="25"/>
  <c r="CO408" i="25"/>
  <c r="CQ407" i="25"/>
  <c r="CO407" i="25"/>
  <c r="CP370" i="25"/>
  <c r="CR369" i="25"/>
  <c r="CQ369" i="25"/>
  <c r="CP369" i="25"/>
  <c r="CO369" i="25"/>
  <c r="CB91" i="25"/>
  <c r="CB92" i="25"/>
  <c r="CB93" i="25"/>
  <c r="CB94" i="25"/>
  <c r="CB95" i="25"/>
  <c r="CB96" i="25"/>
  <c r="CB97" i="25"/>
  <c r="CB98" i="25"/>
  <c r="CB99" i="25"/>
  <c r="CB100" i="25"/>
  <c r="AG62" i="25"/>
  <c r="AG63" i="25"/>
  <c r="AG64" i="25"/>
  <c r="AG65" i="25"/>
  <c r="AX21" i="25"/>
  <c r="AZ21" i="25"/>
  <c r="BA21" i="25"/>
  <c r="BB21" i="25"/>
  <c r="BC21" i="25"/>
  <c r="BD21" i="25"/>
  <c r="BE21" i="25"/>
  <c r="BF21" i="25"/>
  <c r="BG21" i="25"/>
  <c r="BH21" i="25"/>
  <c r="AX22" i="25"/>
  <c r="AZ22" i="25"/>
  <c r="BA22" i="25"/>
  <c r="BB22" i="25"/>
  <c r="BC22" i="25"/>
  <c r="BD22" i="25"/>
  <c r="BE22" i="25"/>
  <c r="BF22" i="25"/>
  <c r="BG22" i="25"/>
  <c r="BH22" i="25"/>
  <c r="AX23" i="25"/>
  <c r="AZ23" i="25"/>
  <c r="BA23" i="25"/>
  <c r="BB23" i="25"/>
  <c r="BC23" i="25"/>
  <c r="BD23" i="25"/>
  <c r="BE23" i="25"/>
  <c r="BF23" i="25"/>
  <c r="BG23" i="25"/>
  <c r="BH23" i="25"/>
  <c r="AX24" i="25"/>
  <c r="AZ24" i="25"/>
  <c r="BA24" i="25"/>
  <c r="BB24" i="25"/>
  <c r="BC24" i="25"/>
  <c r="BD24" i="25"/>
  <c r="BE24" i="25"/>
  <c r="BF24" i="25"/>
  <c r="BG24" i="25"/>
  <c r="BH24" i="25"/>
  <c r="AX25" i="25"/>
  <c r="AZ25" i="25"/>
  <c r="BA25" i="25"/>
  <c r="BB25" i="25"/>
  <c r="BC25" i="25"/>
  <c r="BD25" i="25"/>
  <c r="BE25" i="25"/>
  <c r="BF25" i="25"/>
  <c r="BG25" i="25"/>
  <c r="BH25" i="25"/>
  <c r="CX77" i="25"/>
  <c r="CX150" i="25"/>
  <c r="CX223" i="25"/>
  <c r="CX296" i="25"/>
  <c r="AX16" i="25"/>
  <c r="AZ16" i="25"/>
  <c r="BA16" i="25"/>
  <c r="BB16" i="25"/>
  <c r="BC16" i="25"/>
  <c r="BD16" i="25"/>
  <c r="BE16" i="25"/>
  <c r="BF16" i="25"/>
  <c r="BG16" i="25"/>
  <c r="BH16" i="25"/>
  <c r="AX17" i="25"/>
  <c r="AZ17" i="25"/>
  <c r="BA17" i="25"/>
  <c r="BB17" i="25"/>
  <c r="BC17" i="25"/>
  <c r="BD17" i="25"/>
  <c r="BE17" i="25"/>
  <c r="BF17" i="25"/>
  <c r="BG17" i="25"/>
  <c r="BH17" i="25"/>
  <c r="AX18" i="25"/>
  <c r="AZ18" i="25"/>
  <c r="BA18" i="25"/>
  <c r="BB18" i="25"/>
  <c r="BC18" i="25"/>
  <c r="BD18" i="25"/>
  <c r="BE18" i="25"/>
  <c r="BF18" i="25"/>
  <c r="BG18" i="25"/>
  <c r="BH18" i="25"/>
  <c r="AX19" i="25"/>
  <c r="AZ19" i="25"/>
  <c r="BA19" i="25"/>
  <c r="BB19" i="25"/>
  <c r="BC19" i="25"/>
  <c r="BD19" i="25"/>
  <c r="BE19" i="25"/>
  <c r="BF19" i="25"/>
  <c r="BG19" i="25"/>
  <c r="BH19" i="25"/>
  <c r="AX20" i="25"/>
  <c r="AZ20" i="25"/>
  <c r="BA20" i="25"/>
  <c r="BB20" i="25"/>
  <c r="BC20" i="25"/>
  <c r="BD20" i="25"/>
  <c r="BE20" i="25"/>
  <c r="BF20" i="25"/>
  <c r="BG20" i="25"/>
  <c r="BH20" i="25"/>
  <c r="J68" i="18" l="1"/>
  <c r="I68" i="18" s="1"/>
  <c r="J69" i="18"/>
  <c r="I69" i="18" s="1"/>
  <c r="J66" i="18"/>
  <c r="I66" i="18" s="1"/>
  <c r="CO655" i="25"/>
  <c r="CS654" i="25" s="1"/>
  <c r="CR657" i="25"/>
  <c r="CR632" i="25"/>
  <c r="CR639" i="25"/>
  <c r="CP557" i="25"/>
  <c r="CQ564" i="25"/>
  <c r="CR558" i="25"/>
  <c r="CP559" i="25"/>
  <c r="CO568" i="25"/>
  <c r="CS567" i="25" s="1"/>
  <c r="CO494" i="25"/>
  <c r="CO495" i="25"/>
  <c r="CS494" i="25" s="1"/>
  <c r="CQ486" i="25"/>
  <c r="CR492" i="25"/>
  <c r="CR421" i="25"/>
  <c r="CR406" i="25"/>
  <c r="CO406" i="25"/>
  <c r="CO419" i="25"/>
  <c r="CS418" i="25" s="1"/>
  <c r="CO420" i="25"/>
  <c r="CP421" i="25"/>
  <c r="CP642" i="25"/>
  <c r="CQ633" i="25"/>
  <c r="CP641" i="25"/>
  <c r="CS640" i="25"/>
  <c r="CR638" i="25"/>
  <c r="CQ658" i="25"/>
  <c r="CS641" i="25"/>
  <c r="CP639" i="25"/>
  <c r="J72" i="18"/>
  <c r="I72" i="18" s="1"/>
  <c r="CR640" i="25"/>
  <c r="CR568" i="25"/>
  <c r="CQ585" i="25"/>
  <c r="CX585" i="25" s="1"/>
  <c r="CY585" i="25" s="1"/>
  <c r="CR561" i="25"/>
  <c r="CP569" i="25"/>
  <c r="J71" i="18"/>
  <c r="I71" i="18" s="1"/>
  <c r="CP565" i="25"/>
  <c r="CQ566" i="25"/>
  <c r="CO558" i="25"/>
  <c r="CS557" i="25" s="1"/>
  <c r="CQ567" i="25"/>
  <c r="CP491" i="25"/>
  <c r="CO488" i="25"/>
  <c r="CS487" i="25" s="1"/>
  <c r="CR493" i="25"/>
  <c r="CO489" i="25"/>
  <c r="CS488" i="25" s="1"/>
  <c r="CP496" i="25"/>
  <c r="CP489" i="25"/>
  <c r="CO490" i="25"/>
  <c r="CS489" i="25" s="1"/>
  <c r="CQ485" i="25"/>
  <c r="CP490" i="25"/>
  <c r="CP486" i="25"/>
  <c r="CQ490" i="25"/>
  <c r="CP492" i="25"/>
  <c r="CR486" i="25"/>
  <c r="CS491" i="25"/>
  <c r="CY439" i="25"/>
  <c r="DF439" i="25"/>
  <c r="CR420" i="25"/>
  <c r="CX440" i="25"/>
  <c r="DF440" i="25" s="1"/>
  <c r="CQ423" i="25"/>
  <c r="CS428" i="25"/>
  <c r="CS440" i="25"/>
  <c r="CP418" i="25"/>
  <c r="CO422" i="25"/>
  <c r="CS421" i="25" s="1"/>
  <c r="CP422" i="25"/>
  <c r="CQ414" i="25"/>
  <c r="CO412" i="25"/>
  <c r="CS411" i="25" s="1"/>
  <c r="CP419" i="25"/>
  <c r="J67" i="18"/>
  <c r="I67" i="18" s="1"/>
  <c r="CP427" i="25"/>
  <c r="CR430" i="25"/>
  <c r="CQ435" i="25"/>
  <c r="CR436" i="25"/>
  <c r="CQ502" i="25"/>
  <c r="CR572" i="25"/>
  <c r="CQ434" i="25"/>
  <c r="CQ427" i="25"/>
  <c r="CS430" i="25"/>
  <c r="CR502" i="25"/>
  <c r="CQ646" i="25"/>
  <c r="CR427" i="25"/>
  <c r="CP431" i="25"/>
  <c r="CS502" i="25"/>
  <c r="CR573" i="25"/>
  <c r="CS646" i="25"/>
  <c r="DF588" i="25"/>
  <c r="CQ433" i="25"/>
  <c r="CP436" i="25"/>
  <c r="CS427" i="25"/>
  <c r="CS573" i="25"/>
  <c r="CR647" i="25"/>
  <c r="CP428" i="25"/>
  <c r="CS436" i="25"/>
  <c r="CS504" i="25"/>
  <c r="CQ425" i="25"/>
  <c r="CX425" i="25" s="1"/>
  <c r="DF425" i="25" s="1"/>
  <c r="CR428" i="25"/>
  <c r="CP433" i="25"/>
  <c r="CS579" i="25"/>
  <c r="CQ575" i="25"/>
  <c r="CR433" i="25"/>
  <c r="CO449" i="25"/>
  <c r="CS448" i="25" s="1"/>
  <c r="CP499" i="25"/>
  <c r="CP506" i="25"/>
  <c r="CS650" i="25"/>
  <c r="CS575" i="25"/>
  <c r="CP426" i="25"/>
  <c r="CS429" i="25"/>
  <c r="CP450" i="25"/>
  <c r="CQ506" i="25"/>
  <c r="CQ451" i="25"/>
  <c r="CR506" i="25"/>
  <c r="CP572" i="25"/>
  <c r="CS577" i="25"/>
  <c r="CP626" i="25"/>
  <c r="CP430" i="25"/>
  <c r="CR452" i="25"/>
  <c r="CQ572" i="25"/>
  <c r="CR645" i="25"/>
  <c r="CY425" i="25"/>
  <c r="CR434" i="25"/>
  <c r="CQ428" i="25"/>
  <c r="CR431" i="25"/>
  <c r="CS434" i="25"/>
  <c r="CX434" i="25" s="1"/>
  <c r="CQ500" i="25"/>
  <c r="CP504" i="25"/>
  <c r="CS507" i="25"/>
  <c r="CP523" i="25"/>
  <c r="CQ573" i="25"/>
  <c r="CS652" i="25"/>
  <c r="CP647" i="25"/>
  <c r="CR655" i="25"/>
  <c r="DC588" i="25"/>
  <c r="CP501" i="25"/>
  <c r="CP508" i="25"/>
  <c r="CR525" i="25"/>
  <c r="DF515" i="25"/>
  <c r="CO376" i="25"/>
  <c r="CS375" i="25" s="1"/>
  <c r="CQ426" i="25"/>
  <c r="CQ432" i="25"/>
  <c r="CQ501" i="25"/>
  <c r="CP505" i="25"/>
  <c r="CO595" i="25"/>
  <c r="CS594" i="25" s="1"/>
  <c r="CQ644" i="25"/>
  <c r="CX644" i="25" s="1"/>
  <c r="CT644" i="25" s="1"/>
  <c r="CQ648" i="25"/>
  <c r="DC515" i="25"/>
  <c r="DF442" i="25"/>
  <c r="CQ524" i="25"/>
  <c r="CP429" i="25"/>
  <c r="CR432" i="25"/>
  <c r="CR501" i="25"/>
  <c r="CQ505" i="25"/>
  <c r="CP574" i="25"/>
  <c r="CP596" i="25"/>
  <c r="CS648" i="25"/>
  <c r="DC442" i="25"/>
  <c r="CP371" i="25"/>
  <c r="CR429" i="25"/>
  <c r="CP480" i="25"/>
  <c r="CS506" i="25"/>
  <c r="CQ571" i="25"/>
  <c r="CX571" i="25" s="1"/>
  <c r="CY571" i="25" s="1"/>
  <c r="CR574" i="25"/>
  <c r="CX660" i="25"/>
  <c r="CT660" i="25" s="1"/>
  <c r="CS574" i="25"/>
  <c r="CP645" i="25"/>
  <c r="CR649" i="25"/>
  <c r="CX441" i="25"/>
  <c r="CY441" i="25" s="1"/>
  <c r="CP553" i="25"/>
  <c r="CR503" i="25"/>
  <c r="CQ507" i="25"/>
  <c r="CO522" i="25"/>
  <c r="CS521" i="25" s="1"/>
  <c r="CP500" i="25"/>
  <c r="CS503" i="25"/>
  <c r="CR507" i="25"/>
  <c r="CQ522" i="25"/>
  <c r="CP573" i="25"/>
  <c r="CR576" i="25"/>
  <c r="G70" i="18"/>
  <c r="CR495" i="25"/>
  <c r="CP495" i="25"/>
  <c r="CP493" i="25"/>
  <c r="CP494" i="25"/>
  <c r="F70" i="18"/>
  <c r="CT588" i="25"/>
  <c r="CU588" i="25" s="1"/>
  <c r="CX658" i="25"/>
  <c r="CX659" i="25"/>
  <c r="CP657" i="25"/>
  <c r="CQ656" i="25"/>
  <c r="CX656" i="25" s="1"/>
  <c r="CS658" i="25"/>
  <c r="CR656" i="25"/>
  <c r="CP594" i="25"/>
  <c r="CP606" i="25"/>
  <c r="CX587" i="25"/>
  <c r="CY587" i="25" s="1"/>
  <c r="CO596" i="25"/>
  <c r="CS595" i="25" s="1"/>
  <c r="CP597" i="25"/>
  <c r="CQ598" i="25"/>
  <c r="CR599" i="25"/>
  <c r="CO608" i="25"/>
  <c r="CS607" i="25" s="1"/>
  <c r="CP609" i="25"/>
  <c r="CQ610" i="25"/>
  <c r="CR611" i="25"/>
  <c r="CO620" i="25"/>
  <c r="CS619" i="25" s="1"/>
  <c r="CP621" i="25"/>
  <c r="CQ622" i="25"/>
  <c r="CR623" i="25"/>
  <c r="CS624" i="25"/>
  <c r="CR625" i="25"/>
  <c r="CO632" i="25"/>
  <c r="CS631" i="25" s="1"/>
  <c r="CP633" i="25"/>
  <c r="CQ634" i="25"/>
  <c r="CR635" i="25"/>
  <c r="CQ637" i="25"/>
  <c r="CQ638" i="25"/>
  <c r="CQ639" i="25"/>
  <c r="CQ640" i="25"/>
  <c r="CQ641" i="25"/>
  <c r="CQ642" i="25"/>
  <c r="CR644" i="25"/>
  <c r="CP648" i="25"/>
  <c r="CQ649" i="25"/>
  <c r="CR650" i="25"/>
  <c r="CS651" i="25"/>
  <c r="CQ657" i="25"/>
  <c r="CR659" i="25"/>
  <c r="CR660" i="25"/>
  <c r="CY588" i="25"/>
  <c r="DB588" i="25" s="1"/>
  <c r="CO594" i="25"/>
  <c r="CS593" i="25" s="1"/>
  <c r="CP595" i="25"/>
  <c r="CQ596" i="25"/>
  <c r="CR597" i="25"/>
  <c r="CO606" i="25"/>
  <c r="CS605" i="25" s="1"/>
  <c r="CP607" i="25"/>
  <c r="CQ608" i="25"/>
  <c r="CR609" i="25"/>
  <c r="CO618" i="25"/>
  <c r="CS617" i="25" s="1"/>
  <c r="CP619" i="25"/>
  <c r="CQ620" i="25"/>
  <c r="CR621" i="25"/>
  <c r="CS626" i="25"/>
  <c r="CO630" i="25"/>
  <c r="CS629" i="25" s="1"/>
  <c r="CP631" i="25"/>
  <c r="CQ632" i="25"/>
  <c r="CR633" i="25"/>
  <c r="CP646" i="25"/>
  <c r="CQ647" i="25"/>
  <c r="CR648" i="25"/>
  <c r="CS649" i="25"/>
  <c r="CP658" i="25"/>
  <c r="CP659" i="25"/>
  <c r="CQ609" i="25"/>
  <c r="CP620" i="25"/>
  <c r="CR620" i="25"/>
  <c r="CO592" i="25"/>
  <c r="CS591" i="25" s="1"/>
  <c r="CP593" i="25"/>
  <c r="CQ594" i="25"/>
  <c r="CR595" i="25"/>
  <c r="CO604" i="25"/>
  <c r="CS603" i="25" s="1"/>
  <c r="CP605" i="25"/>
  <c r="CQ606" i="25"/>
  <c r="CR607" i="25"/>
  <c r="CO616" i="25"/>
  <c r="CS615" i="25" s="1"/>
  <c r="CP617" i="25"/>
  <c r="CQ618" i="25"/>
  <c r="CR619" i="25"/>
  <c r="CQ630" i="25"/>
  <c r="CR631" i="25"/>
  <c r="CQ645" i="25"/>
  <c r="CR646" i="25"/>
  <c r="CS647" i="25"/>
  <c r="CO617" i="25"/>
  <c r="CS616" i="25" s="1"/>
  <c r="CO591" i="25"/>
  <c r="CS590" i="25" s="1"/>
  <c r="CP592" i="25"/>
  <c r="CQ593" i="25"/>
  <c r="CR594" i="25"/>
  <c r="CO603" i="25"/>
  <c r="CS602" i="25" s="1"/>
  <c r="CP604" i="25"/>
  <c r="CQ605" i="25"/>
  <c r="CR606" i="25"/>
  <c r="CO615" i="25"/>
  <c r="CS614" i="25" s="1"/>
  <c r="CP616" i="25"/>
  <c r="CQ617" i="25"/>
  <c r="CR618" i="25"/>
  <c r="CQ629" i="25"/>
  <c r="CR630" i="25"/>
  <c r="CS659" i="25"/>
  <c r="CR598" i="25"/>
  <c r="CP608" i="25"/>
  <c r="CQ621" i="25"/>
  <c r="CQ595" i="25"/>
  <c r="CO605" i="25"/>
  <c r="CS604" i="25" s="1"/>
  <c r="CP618" i="25"/>
  <c r="CO590" i="25"/>
  <c r="CS589" i="25" s="1"/>
  <c r="CP591" i="25"/>
  <c r="CQ592" i="25"/>
  <c r="CR593" i="25"/>
  <c r="CO602" i="25"/>
  <c r="CS601" i="25" s="1"/>
  <c r="CP603" i="25"/>
  <c r="CQ604" i="25"/>
  <c r="CR605" i="25"/>
  <c r="CO614" i="25"/>
  <c r="CS613" i="25" s="1"/>
  <c r="CP615" i="25"/>
  <c r="CQ616" i="25"/>
  <c r="CR617" i="25"/>
  <c r="CP654" i="25"/>
  <c r="CP590" i="25"/>
  <c r="CQ591" i="25"/>
  <c r="CR592" i="25"/>
  <c r="CO601" i="25"/>
  <c r="CS600" i="25" s="1"/>
  <c r="CP602" i="25"/>
  <c r="CQ603" i="25"/>
  <c r="CR604" i="25"/>
  <c r="CO613" i="25"/>
  <c r="CS612" i="25" s="1"/>
  <c r="CP614" i="25"/>
  <c r="CQ615" i="25"/>
  <c r="CR616" i="25"/>
  <c r="CP653" i="25"/>
  <c r="CQ654" i="25"/>
  <c r="CP655" i="25"/>
  <c r="CQ607" i="25"/>
  <c r="CQ590" i="25"/>
  <c r="CR591" i="25"/>
  <c r="CO600" i="25"/>
  <c r="CS599" i="25" s="1"/>
  <c r="CP601" i="25"/>
  <c r="CQ602" i="25"/>
  <c r="CR603" i="25"/>
  <c r="CO612" i="25"/>
  <c r="CS611" i="25" s="1"/>
  <c r="CP613" i="25"/>
  <c r="CQ614" i="25"/>
  <c r="CR615" i="25"/>
  <c r="CO624" i="25"/>
  <c r="CS623" i="25" s="1"/>
  <c r="CR626" i="25"/>
  <c r="CO636" i="25"/>
  <c r="CS635" i="25" s="1"/>
  <c r="CP652" i="25"/>
  <c r="CQ653" i="25"/>
  <c r="CO607" i="25"/>
  <c r="CS606" i="25" s="1"/>
  <c r="CQ589" i="25"/>
  <c r="CR590" i="25"/>
  <c r="CO599" i="25"/>
  <c r="CS598" i="25" s="1"/>
  <c r="CP600" i="25"/>
  <c r="CQ601" i="25"/>
  <c r="CR602" i="25"/>
  <c r="CO611" i="25"/>
  <c r="CS610" i="25" s="1"/>
  <c r="CP612" i="25"/>
  <c r="CQ613" i="25"/>
  <c r="CR614" i="25"/>
  <c r="CO623" i="25"/>
  <c r="CS622" i="25" s="1"/>
  <c r="CP624" i="25"/>
  <c r="CO635" i="25"/>
  <c r="CS634" i="25" s="1"/>
  <c r="CP636" i="25"/>
  <c r="CP651" i="25"/>
  <c r="CQ652" i="25"/>
  <c r="CR653" i="25"/>
  <c r="CO619" i="25"/>
  <c r="CS618" i="25" s="1"/>
  <c r="CO593" i="25"/>
  <c r="CS592" i="25" s="1"/>
  <c r="CO598" i="25"/>
  <c r="CS597" i="25" s="1"/>
  <c r="CP599" i="25"/>
  <c r="CQ600" i="25"/>
  <c r="CR601" i="25"/>
  <c r="CO610" i="25"/>
  <c r="CS609" i="25" s="1"/>
  <c r="CP611" i="25"/>
  <c r="CQ612" i="25"/>
  <c r="CR613" i="25"/>
  <c r="CO622" i="25"/>
  <c r="CS621" i="25" s="1"/>
  <c r="CP623" i="25"/>
  <c r="CQ624" i="25"/>
  <c r="CP625" i="25"/>
  <c r="CO634" i="25"/>
  <c r="CS633" i="25" s="1"/>
  <c r="CP635" i="25"/>
  <c r="CQ636" i="25"/>
  <c r="CO638" i="25"/>
  <c r="CS637" i="25" s="1"/>
  <c r="CO639" i="25"/>
  <c r="CS638" i="25" s="1"/>
  <c r="CO640" i="25"/>
  <c r="CS639" i="25" s="1"/>
  <c r="CP650" i="25"/>
  <c r="CQ651" i="25"/>
  <c r="CR652" i="25"/>
  <c r="CS653" i="25"/>
  <c r="CS655" i="25"/>
  <c r="CQ597" i="25"/>
  <c r="CR610" i="25"/>
  <c r="CR622" i="25"/>
  <c r="CS625" i="25"/>
  <c r="CR596" i="25"/>
  <c r="CR608" i="25"/>
  <c r="CQ619" i="25"/>
  <c r="CO597" i="25"/>
  <c r="CS596" i="25" s="1"/>
  <c r="CP598" i="25"/>
  <c r="CQ599" i="25"/>
  <c r="CR600" i="25"/>
  <c r="CO609" i="25"/>
  <c r="CS608" i="25" s="1"/>
  <c r="CP610" i="25"/>
  <c r="CQ611" i="25"/>
  <c r="CR612" i="25"/>
  <c r="CO621" i="25"/>
  <c r="CS620" i="25" s="1"/>
  <c r="CP622" i="25"/>
  <c r="CQ623" i="25"/>
  <c r="CR624" i="25"/>
  <c r="CQ625" i="25"/>
  <c r="CO633" i="25"/>
  <c r="CS632" i="25" s="1"/>
  <c r="CP634" i="25"/>
  <c r="CQ635" i="25"/>
  <c r="CR636" i="25"/>
  <c r="CP637" i="25"/>
  <c r="CP649" i="25"/>
  <c r="CQ650" i="25"/>
  <c r="CR651" i="25"/>
  <c r="CP567" i="25"/>
  <c r="CQ565" i="25"/>
  <c r="CS570" i="25"/>
  <c r="CP584" i="25"/>
  <c r="CQ583" i="25"/>
  <c r="CX583" i="25" s="1"/>
  <c r="CS585" i="25"/>
  <c r="CT515" i="25"/>
  <c r="CU515" i="25" s="1"/>
  <c r="CY515" i="25"/>
  <c r="DB515" i="25" s="1"/>
  <c r="CO520" i="25"/>
  <c r="CS519" i="25" s="1"/>
  <c r="CO532" i="25"/>
  <c r="CS531" i="25" s="1"/>
  <c r="CQ521" i="25"/>
  <c r="CO531" i="25"/>
  <c r="CP544" i="25"/>
  <c r="CX514" i="25"/>
  <c r="CY514" i="25" s="1"/>
  <c r="CO523" i="25"/>
  <c r="CS522" i="25" s="1"/>
  <c r="CP524" i="25"/>
  <c r="CQ525" i="25"/>
  <c r="CR526" i="25"/>
  <c r="CO535" i="25"/>
  <c r="CP536" i="25"/>
  <c r="CQ537" i="25"/>
  <c r="CR538" i="25"/>
  <c r="CO547" i="25"/>
  <c r="CS546" i="25" s="1"/>
  <c r="CP548" i="25"/>
  <c r="CQ549" i="25"/>
  <c r="CR550" i="25"/>
  <c r="CS551" i="25"/>
  <c r="CR552" i="25"/>
  <c r="CO559" i="25"/>
  <c r="CS558" i="25" s="1"/>
  <c r="CP560" i="25"/>
  <c r="CQ561" i="25"/>
  <c r="CR562" i="25"/>
  <c r="CQ568" i="25"/>
  <c r="CR571" i="25"/>
  <c r="CP575" i="25"/>
  <c r="CQ576" i="25"/>
  <c r="CR577" i="25"/>
  <c r="CS578" i="25"/>
  <c r="CQ584" i="25"/>
  <c r="CR586" i="25"/>
  <c r="CR587" i="25"/>
  <c r="CQ548" i="25"/>
  <c r="CO534" i="25"/>
  <c r="CS533" i="25" s="1"/>
  <c r="CP535" i="25"/>
  <c r="CQ536" i="25"/>
  <c r="CR537" i="25"/>
  <c r="CO546" i="25"/>
  <c r="CS545" i="25" s="1"/>
  <c r="CP547" i="25"/>
  <c r="CR549" i="25"/>
  <c r="CS552" i="25"/>
  <c r="CO521" i="25"/>
  <c r="CS520" i="25" s="1"/>
  <c r="CP522" i="25"/>
  <c r="CQ523" i="25"/>
  <c r="CR524" i="25"/>
  <c r="CO533" i="25"/>
  <c r="CS532" i="25" s="1"/>
  <c r="CP534" i="25"/>
  <c r="CQ535" i="25"/>
  <c r="CR536" i="25"/>
  <c r="CO545" i="25"/>
  <c r="CS544" i="25" s="1"/>
  <c r="CP546" i="25"/>
  <c r="CQ547" i="25"/>
  <c r="CR548" i="25"/>
  <c r="CS553" i="25"/>
  <c r="CO557" i="25"/>
  <c r="CS556" i="25" s="1"/>
  <c r="CP558" i="25"/>
  <c r="CQ559" i="25"/>
  <c r="CR560" i="25"/>
  <c r="CQ574" i="25"/>
  <c r="CX574" i="25" s="1"/>
  <c r="CR575" i="25"/>
  <c r="CS576" i="25"/>
  <c r="CP585" i="25"/>
  <c r="CP586" i="25"/>
  <c r="CP521" i="25"/>
  <c r="CQ534" i="25"/>
  <c r="CO544" i="25"/>
  <c r="CS543" i="25" s="1"/>
  <c r="CQ533" i="25"/>
  <c r="CQ545" i="25"/>
  <c r="CP545" i="25"/>
  <c r="CO519" i="25"/>
  <c r="CS518" i="25" s="1"/>
  <c r="CR522" i="25"/>
  <c r="CR534" i="25"/>
  <c r="CR546" i="25"/>
  <c r="CO518" i="25"/>
  <c r="CS517" i="25" s="1"/>
  <c r="CP519" i="25"/>
  <c r="CQ520" i="25"/>
  <c r="CR521" i="25"/>
  <c r="CO530" i="25"/>
  <c r="CS529" i="25" s="1"/>
  <c r="CP531" i="25"/>
  <c r="CQ532" i="25"/>
  <c r="CR533" i="25"/>
  <c r="CS534" i="25"/>
  <c r="CO542" i="25"/>
  <c r="CS541" i="25" s="1"/>
  <c r="CP543" i="25"/>
  <c r="CQ544" i="25"/>
  <c r="CR545" i="25"/>
  <c r="CQ556" i="25"/>
  <c r="CX557" i="25" s="1"/>
  <c r="CR557" i="25"/>
  <c r="CR583" i="25"/>
  <c r="CS586" i="25"/>
  <c r="CP533" i="25"/>
  <c r="CO517" i="25"/>
  <c r="CS516" i="25" s="1"/>
  <c r="CP518" i="25"/>
  <c r="CQ519" i="25"/>
  <c r="CR520" i="25"/>
  <c r="CO529" i="25"/>
  <c r="CS528" i="25" s="1"/>
  <c r="CP530" i="25"/>
  <c r="CQ531" i="25"/>
  <c r="CR532" i="25"/>
  <c r="CO541" i="25"/>
  <c r="CS540" i="25" s="1"/>
  <c r="CP542" i="25"/>
  <c r="CQ543" i="25"/>
  <c r="CR544" i="25"/>
  <c r="CP581" i="25"/>
  <c r="CO582" i="25"/>
  <c r="CS581" i="25" s="1"/>
  <c r="CQ546" i="25"/>
  <c r="CP520" i="25"/>
  <c r="CO543" i="25"/>
  <c r="CS542" i="25" s="1"/>
  <c r="CP517" i="25"/>
  <c r="CQ518" i="25"/>
  <c r="CR519" i="25"/>
  <c r="CO528" i="25"/>
  <c r="CS527" i="25" s="1"/>
  <c r="CP529" i="25"/>
  <c r="CQ530" i="25"/>
  <c r="CR531" i="25"/>
  <c r="CO540" i="25"/>
  <c r="CS539" i="25" s="1"/>
  <c r="CP541" i="25"/>
  <c r="CQ542" i="25"/>
  <c r="CR543" i="25"/>
  <c r="CP580" i="25"/>
  <c r="CQ581" i="25"/>
  <c r="CP582" i="25"/>
  <c r="CQ517" i="25"/>
  <c r="CR518" i="25"/>
  <c r="CO527" i="25"/>
  <c r="CS526" i="25" s="1"/>
  <c r="CP528" i="25"/>
  <c r="CQ529" i="25"/>
  <c r="CR530" i="25"/>
  <c r="CO539" i="25"/>
  <c r="CS538" i="25" s="1"/>
  <c r="CP540" i="25"/>
  <c r="CQ541" i="25"/>
  <c r="CR542" i="25"/>
  <c r="CO551" i="25"/>
  <c r="CS550" i="25" s="1"/>
  <c r="CO563" i="25"/>
  <c r="CS562" i="25" s="1"/>
  <c r="CP579" i="25"/>
  <c r="CQ580" i="25"/>
  <c r="CR584" i="25"/>
  <c r="CR535" i="25"/>
  <c r="CP532" i="25"/>
  <c r="CQ516" i="25"/>
  <c r="CR517" i="25"/>
  <c r="CO526" i="25"/>
  <c r="CS525" i="25" s="1"/>
  <c r="CP527" i="25"/>
  <c r="CQ528" i="25"/>
  <c r="CR529" i="25"/>
  <c r="CS530" i="25"/>
  <c r="CO538" i="25"/>
  <c r="CS537" i="25" s="1"/>
  <c r="CP539" i="25"/>
  <c r="CQ540" i="25"/>
  <c r="CR541" i="25"/>
  <c r="CO550" i="25"/>
  <c r="CS549" i="25" s="1"/>
  <c r="CP551" i="25"/>
  <c r="CO562" i="25"/>
  <c r="CS561" i="25" s="1"/>
  <c r="CP563" i="25"/>
  <c r="CP578" i="25"/>
  <c r="CQ579" i="25"/>
  <c r="CR580" i="25"/>
  <c r="CR582" i="25"/>
  <c r="CR523" i="25"/>
  <c r="CR547" i="25"/>
  <c r="CO525" i="25"/>
  <c r="CS524" i="25" s="1"/>
  <c r="CP526" i="25"/>
  <c r="CQ527" i="25"/>
  <c r="CR528" i="25"/>
  <c r="CO537" i="25"/>
  <c r="CS536" i="25" s="1"/>
  <c r="CP538" i="25"/>
  <c r="CQ539" i="25"/>
  <c r="CR540" i="25"/>
  <c r="CO549" i="25"/>
  <c r="CS548" i="25" s="1"/>
  <c r="CP550" i="25"/>
  <c r="CQ551" i="25"/>
  <c r="CP552" i="25"/>
  <c r="CO561" i="25"/>
  <c r="CS560" i="25" s="1"/>
  <c r="CP562" i="25"/>
  <c r="CQ563" i="25"/>
  <c r="CO565" i="25"/>
  <c r="CS564" i="25" s="1"/>
  <c r="CO566" i="25"/>
  <c r="CS565" i="25" s="1"/>
  <c r="CO567" i="25"/>
  <c r="CS566" i="25" s="1"/>
  <c r="CP577" i="25"/>
  <c r="CQ578" i="25"/>
  <c r="CR579" i="25"/>
  <c r="CS580" i="25"/>
  <c r="CS582" i="25"/>
  <c r="CO524" i="25"/>
  <c r="CS523" i="25" s="1"/>
  <c r="CP525" i="25"/>
  <c r="CQ526" i="25"/>
  <c r="CR527" i="25"/>
  <c r="CO536" i="25"/>
  <c r="CS535" i="25" s="1"/>
  <c r="CP537" i="25"/>
  <c r="CQ538" i="25"/>
  <c r="CR539" i="25"/>
  <c r="CO548" i="25"/>
  <c r="CS547" i="25" s="1"/>
  <c r="CP549" i="25"/>
  <c r="CQ550" i="25"/>
  <c r="CR551" i="25"/>
  <c r="CQ552" i="25"/>
  <c r="CO560" i="25"/>
  <c r="CS559" i="25" s="1"/>
  <c r="CP561" i="25"/>
  <c r="CQ562" i="25"/>
  <c r="CR563" i="25"/>
  <c r="CP564" i="25"/>
  <c r="CP576" i="25"/>
  <c r="CQ577" i="25"/>
  <c r="CR578" i="25"/>
  <c r="CR491" i="25"/>
  <c r="CO491" i="25"/>
  <c r="CS490" i="25" s="1"/>
  <c r="CR511" i="25"/>
  <c r="CO509" i="25"/>
  <c r="CS508" i="25" s="1"/>
  <c r="CP511" i="25"/>
  <c r="CQ510" i="25"/>
  <c r="CX510" i="25" s="1"/>
  <c r="CS512" i="25"/>
  <c r="CR510" i="25"/>
  <c r="CR476" i="25"/>
  <c r="CO450" i="25"/>
  <c r="CS449" i="25" s="1"/>
  <c r="CP451" i="25"/>
  <c r="CQ452" i="25"/>
  <c r="CR453" i="25"/>
  <c r="CO462" i="25"/>
  <c r="CS461" i="25" s="1"/>
  <c r="CP463" i="25"/>
  <c r="CQ464" i="25"/>
  <c r="CR465" i="25"/>
  <c r="CO474" i="25"/>
  <c r="CS473" i="25" s="1"/>
  <c r="CP475" i="25"/>
  <c r="CQ476" i="25"/>
  <c r="CR477" i="25"/>
  <c r="CS478" i="25"/>
  <c r="CO486" i="25"/>
  <c r="CS485" i="25" s="1"/>
  <c r="CP487" i="25"/>
  <c r="CQ488" i="25"/>
  <c r="CR489" i="25"/>
  <c r="CQ491" i="25"/>
  <c r="CQ492" i="25"/>
  <c r="CQ493" i="25"/>
  <c r="CQ494" i="25"/>
  <c r="CQ495" i="25"/>
  <c r="CQ496" i="25"/>
  <c r="CR498" i="25"/>
  <c r="CP502" i="25"/>
  <c r="CQ503" i="25"/>
  <c r="CR504" i="25"/>
  <c r="CS505" i="25"/>
  <c r="CQ511" i="25"/>
  <c r="CR513" i="25"/>
  <c r="CR514" i="25"/>
  <c r="CY442" i="25"/>
  <c r="DB442" i="25" s="1"/>
  <c r="CO448" i="25"/>
  <c r="CS447" i="25" s="1"/>
  <c r="CP449" i="25"/>
  <c r="CQ450" i="25"/>
  <c r="CR451" i="25"/>
  <c r="CO460" i="25"/>
  <c r="CS459" i="25" s="1"/>
  <c r="CP461" i="25"/>
  <c r="CQ462" i="25"/>
  <c r="CR463" i="25"/>
  <c r="CO472" i="25"/>
  <c r="CS471" i="25" s="1"/>
  <c r="CP473" i="25"/>
  <c r="CQ474" i="25"/>
  <c r="CR475" i="25"/>
  <c r="CS480" i="25"/>
  <c r="CS493" i="25"/>
  <c r="CS495" i="25"/>
  <c r="CP512" i="25"/>
  <c r="CP513" i="25"/>
  <c r="CP462" i="25"/>
  <c r="CO447" i="25"/>
  <c r="CS446" i="25" s="1"/>
  <c r="CQ449" i="25"/>
  <c r="CO459" i="25"/>
  <c r="CS458" i="25" s="1"/>
  <c r="CQ461" i="25"/>
  <c r="CO471" i="25"/>
  <c r="CS470" i="25" s="1"/>
  <c r="CP472" i="25"/>
  <c r="CQ473" i="25"/>
  <c r="CR474" i="25"/>
  <c r="CQ512" i="25"/>
  <c r="CX512" i="25" s="1"/>
  <c r="CP448" i="25"/>
  <c r="CP460" i="25"/>
  <c r="CO446" i="25"/>
  <c r="CS445" i="25" s="1"/>
  <c r="CP447" i="25"/>
  <c r="CQ448" i="25"/>
  <c r="CR449" i="25"/>
  <c r="CO458" i="25"/>
  <c r="CS457" i="25" s="1"/>
  <c r="CP459" i="25"/>
  <c r="CQ460" i="25"/>
  <c r="CR461" i="25"/>
  <c r="CO470" i="25"/>
  <c r="CS469" i="25" s="1"/>
  <c r="CP471" i="25"/>
  <c r="CQ472" i="25"/>
  <c r="CR473" i="25"/>
  <c r="CQ484" i="25"/>
  <c r="CR485" i="25"/>
  <c r="CS497" i="25"/>
  <c r="CQ499" i="25"/>
  <c r="CR500" i="25"/>
  <c r="CS501" i="25"/>
  <c r="CR450" i="25"/>
  <c r="CR462" i="25"/>
  <c r="CO445" i="25"/>
  <c r="CS444" i="25" s="1"/>
  <c r="CP446" i="25"/>
  <c r="CQ447" i="25"/>
  <c r="CR448" i="25"/>
  <c r="CO457" i="25"/>
  <c r="CP458" i="25"/>
  <c r="CQ459" i="25"/>
  <c r="CR460" i="25"/>
  <c r="CO469" i="25"/>
  <c r="CS468" i="25" s="1"/>
  <c r="CP470" i="25"/>
  <c r="CQ471" i="25"/>
  <c r="CR472" i="25"/>
  <c r="CQ483" i="25"/>
  <c r="CR484" i="25"/>
  <c r="CQ498" i="25"/>
  <c r="CX498" i="25" s="1"/>
  <c r="CR499" i="25"/>
  <c r="CS500" i="25"/>
  <c r="CS513" i="25"/>
  <c r="CO444" i="25"/>
  <c r="CS443" i="25" s="1"/>
  <c r="CP445" i="25"/>
  <c r="CQ446" i="25"/>
  <c r="CO456" i="25"/>
  <c r="CS455" i="25" s="1"/>
  <c r="CP457" i="25"/>
  <c r="CQ458" i="25"/>
  <c r="CR459" i="25"/>
  <c r="CO468" i="25"/>
  <c r="CP469" i="25"/>
  <c r="CQ470" i="25"/>
  <c r="CR471" i="25"/>
  <c r="CR464" i="25"/>
  <c r="CR447" i="25"/>
  <c r="CP444" i="25"/>
  <c r="CQ445" i="25"/>
  <c r="CR446" i="25"/>
  <c r="CO455" i="25"/>
  <c r="CP456" i="25"/>
  <c r="CQ457" i="25"/>
  <c r="CR458" i="25"/>
  <c r="CO467" i="25"/>
  <c r="CS466" i="25" s="1"/>
  <c r="CP468" i="25"/>
  <c r="CQ469" i="25"/>
  <c r="CR470" i="25"/>
  <c r="CP507" i="25"/>
  <c r="CQ508" i="25"/>
  <c r="CP509" i="25"/>
  <c r="CQ444" i="25"/>
  <c r="CR445" i="25"/>
  <c r="CO454" i="25"/>
  <c r="CS453" i="25" s="1"/>
  <c r="CP455" i="25"/>
  <c r="CQ456" i="25"/>
  <c r="CR457" i="25"/>
  <c r="CO466" i="25"/>
  <c r="CS465" i="25" s="1"/>
  <c r="CP467" i="25"/>
  <c r="CQ468" i="25"/>
  <c r="CR469" i="25"/>
  <c r="CO478" i="25"/>
  <c r="CS477" i="25" s="1"/>
  <c r="CO461" i="25"/>
  <c r="CS460" i="25" s="1"/>
  <c r="CP474" i="25"/>
  <c r="CQ475" i="25"/>
  <c r="CS479" i="25"/>
  <c r="CQ443" i="25"/>
  <c r="CR444" i="25"/>
  <c r="CO453" i="25"/>
  <c r="CS452" i="25" s="1"/>
  <c r="CP454" i="25"/>
  <c r="CQ455" i="25"/>
  <c r="CR456" i="25"/>
  <c r="CO465" i="25"/>
  <c r="CS464" i="25" s="1"/>
  <c r="CP466" i="25"/>
  <c r="CQ467" i="25"/>
  <c r="CR468" i="25"/>
  <c r="CO477" i="25"/>
  <c r="CS476" i="25" s="1"/>
  <c r="CP478" i="25"/>
  <c r="CQ463" i="25"/>
  <c r="CO473" i="25"/>
  <c r="CS472" i="25" s="1"/>
  <c r="CO452" i="25"/>
  <c r="CS451" i="25" s="1"/>
  <c r="CP453" i="25"/>
  <c r="CQ454" i="25"/>
  <c r="CR455" i="25"/>
  <c r="CO464" i="25"/>
  <c r="CS463" i="25" s="1"/>
  <c r="CP465" i="25"/>
  <c r="CQ466" i="25"/>
  <c r="CR467" i="25"/>
  <c r="CO476" i="25"/>
  <c r="CS475" i="25" s="1"/>
  <c r="CP477" i="25"/>
  <c r="CQ478" i="25"/>
  <c r="CP479" i="25"/>
  <c r="CS509" i="25"/>
  <c r="CO451" i="25"/>
  <c r="CS450" i="25" s="1"/>
  <c r="CP452" i="25"/>
  <c r="CQ453" i="25"/>
  <c r="CR454" i="25"/>
  <c r="CO463" i="25"/>
  <c r="CS462" i="25" s="1"/>
  <c r="CP464" i="25"/>
  <c r="CQ465" i="25"/>
  <c r="CR466" i="25"/>
  <c r="CS467" i="25"/>
  <c r="CO475" i="25"/>
  <c r="CS474" i="25" s="1"/>
  <c r="CP476" i="25"/>
  <c r="CQ477" i="25"/>
  <c r="CR478" i="25"/>
  <c r="CQ479" i="25"/>
  <c r="CO487" i="25"/>
  <c r="CS486" i="25" s="1"/>
  <c r="CP488" i="25"/>
  <c r="CQ489" i="25"/>
  <c r="CR490" i="25"/>
  <c r="CP503" i="25"/>
  <c r="CQ504" i="25"/>
  <c r="CR505" i="25"/>
  <c r="CT439" i="25"/>
  <c r="CR418" i="25"/>
  <c r="CO418" i="25"/>
  <c r="CS417" i="25" s="1"/>
  <c r="CR439" i="25"/>
  <c r="CR422" i="25"/>
  <c r="CR441" i="25"/>
  <c r="CR437" i="25"/>
  <c r="CP383" i="25"/>
  <c r="CS406" i="25"/>
  <c r="CP375" i="25"/>
  <c r="CP373" i="25"/>
  <c r="CR375" i="25"/>
  <c r="CO378" i="25"/>
  <c r="CS377" i="25" s="1"/>
  <c r="CQ380" i="25"/>
  <c r="CP385" i="25"/>
  <c r="CR387" i="25"/>
  <c r="CO390" i="25"/>
  <c r="CS389" i="25" s="1"/>
  <c r="CQ392" i="25"/>
  <c r="CP397" i="25"/>
  <c r="CR399" i="25"/>
  <c r="CO402" i="25"/>
  <c r="CS401" i="25" s="1"/>
  <c r="CQ404" i="25"/>
  <c r="CQ406" i="25"/>
  <c r="CP420" i="25"/>
  <c r="CO371" i="25"/>
  <c r="CS370" i="25" s="1"/>
  <c r="CQ373" i="25"/>
  <c r="CP378" i="25"/>
  <c r="CR380" i="25"/>
  <c r="CO383" i="25"/>
  <c r="CS382" i="25" s="1"/>
  <c r="CQ385" i="25"/>
  <c r="CP390" i="25"/>
  <c r="CR392" i="25"/>
  <c r="CO395" i="25"/>
  <c r="CS394" i="25" s="1"/>
  <c r="CQ397" i="25"/>
  <c r="CP402" i="25"/>
  <c r="CR404" i="25"/>
  <c r="CP414" i="25"/>
  <c r="CR416" i="25"/>
  <c r="CQ418" i="25"/>
  <c r="CQ420" i="25"/>
  <c r="CQ422" i="25"/>
  <c r="CQ430" i="25"/>
  <c r="CS432" i="25"/>
  <c r="CP435" i="25"/>
  <c r="CQ438" i="25"/>
  <c r="CR440" i="25"/>
  <c r="CQ371" i="25"/>
  <c r="CP376" i="25"/>
  <c r="CR378" i="25"/>
  <c r="CO381" i="25"/>
  <c r="CS380" i="25" s="1"/>
  <c r="CQ383" i="25"/>
  <c r="CP388" i="25"/>
  <c r="CR390" i="25"/>
  <c r="CO393" i="25"/>
  <c r="CS392" i="25" s="1"/>
  <c r="CQ395" i="25"/>
  <c r="CP400" i="25"/>
  <c r="CR402" i="25"/>
  <c r="CO405" i="25"/>
  <c r="CS404" i="25" s="1"/>
  <c r="CP412" i="25"/>
  <c r="CR414" i="25"/>
  <c r="CO417" i="25"/>
  <c r="CS416" i="25" s="1"/>
  <c r="CS420" i="25"/>
  <c r="CS422" i="25"/>
  <c r="CR385" i="25"/>
  <c r="CQ402" i="25"/>
  <c r="CQ376" i="25"/>
  <c r="CR383" i="25"/>
  <c r="CO386" i="25"/>
  <c r="CS385" i="25" s="1"/>
  <c r="CP393" i="25"/>
  <c r="CR395" i="25"/>
  <c r="CO398" i="25"/>
  <c r="CS397" i="25" s="1"/>
  <c r="CQ400" i="25"/>
  <c r="CQ412" i="25"/>
  <c r="CP417" i="25"/>
  <c r="CO388" i="25"/>
  <c r="CS387" i="25" s="1"/>
  <c r="CO400" i="25"/>
  <c r="CS399" i="25" s="1"/>
  <c r="CO374" i="25"/>
  <c r="CS373" i="25" s="1"/>
  <c r="CP374" i="25"/>
  <c r="CO379" i="25"/>
  <c r="CS378" i="25" s="1"/>
  <c r="CQ381" i="25"/>
  <c r="CP386" i="25"/>
  <c r="CR388" i="25"/>
  <c r="CQ393" i="25"/>
  <c r="CR400" i="25"/>
  <c r="CO403" i="25"/>
  <c r="CS402" i="25" s="1"/>
  <c r="CQ405" i="25"/>
  <c r="CR412" i="25"/>
  <c r="CO415" i="25"/>
  <c r="CS414" i="25" s="1"/>
  <c r="CQ417" i="25"/>
  <c r="CS424" i="25"/>
  <c r="CQ388" i="25"/>
  <c r="CR376" i="25"/>
  <c r="CO391" i="25"/>
  <c r="CS390" i="25" s="1"/>
  <c r="CP398" i="25"/>
  <c r="CO372" i="25"/>
  <c r="CS371" i="25" s="1"/>
  <c r="CQ374" i="25"/>
  <c r="CP379" i="25"/>
  <c r="CR381" i="25"/>
  <c r="CO384" i="25"/>
  <c r="CS383" i="25" s="1"/>
  <c r="CQ386" i="25"/>
  <c r="CP391" i="25"/>
  <c r="CR393" i="25"/>
  <c r="CO396" i="25"/>
  <c r="CS395" i="25" s="1"/>
  <c r="CQ398" i="25"/>
  <c r="CP403" i="25"/>
  <c r="CR405" i="25"/>
  <c r="CP407" i="25"/>
  <c r="CQ410" i="25"/>
  <c r="CP415" i="25"/>
  <c r="CR417" i="25"/>
  <c r="CP423" i="25"/>
  <c r="CR426" i="25"/>
  <c r="CQ431" i="25"/>
  <c r="CS433" i="25"/>
  <c r="CQ437" i="25"/>
  <c r="CX437" i="25" s="1"/>
  <c r="CQ378" i="25"/>
  <c r="CQ390" i="25"/>
  <c r="CR371" i="25"/>
  <c r="CP405" i="25"/>
  <c r="CP372" i="25"/>
  <c r="CR374" i="25"/>
  <c r="CO377" i="25"/>
  <c r="CS376" i="25" s="1"/>
  <c r="CQ379" i="25"/>
  <c r="CP384" i="25"/>
  <c r="CR386" i="25"/>
  <c r="CO389" i="25"/>
  <c r="CS388" i="25" s="1"/>
  <c r="CQ391" i="25"/>
  <c r="CP396" i="25"/>
  <c r="CR398" i="25"/>
  <c r="CO401" i="25"/>
  <c r="CS400" i="25" s="1"/>
  <c r="CQ403" i="25"/>
  <c r="CS405" i="25"/>
  <c r="CO413" i="25"/>
  <c r="CS412" i="25" s="1"/>
  <c r="CQ415" i="25"/>
  <c r="CQ419" i="25"/>
  <c r="CQ421" i="25"/>
  <c r="CO436" i="25"/>
  <c r="CS435" i="25" s="1"/>
  <c r="CR397" i="25"/>
  <c r="CP381" i="25"/>
  <c r="CQ372" i="25"/>
  <c r="CP377" i="25"/>
  <c r="CR379" i="25"/>
  <c r="CO382" i="25"/>
  <c r="CS381" i="25" s="1"/>
  <c r="CQ384" i="25"/>
  <c r="CP389" i="25"/>
  <c r="CR391" i="25"/>
  <c r="CO394" i="25"/>
  <c r="CS393" i="25" s="1"/>
  <c r="CQ396" i="25"/>
  <c r="CP401" i="25"/>
  <c r="CR403" i="25"/>
  <c r="CP413" i="25"/>
  <c r="CR415" i="25"/>
  <c r="CR419" i="25"/>
  <c r="CQ429" i="25"/>
  <c r="CX429" i="25" s="1"/>
  <c r="CT429" i="25" s="1"/>
  <c r="CS431" i="25"/>
  <c r="CP434" i="25"/>
  <c r="CR372" i="25"/>
  <c r="CO375" i="25"/>
  <c r="CS374" i="25" s="1"/>
  <c r="CQ377" i="25"/>
  <c r="CP382" i="25"/>
  <c r="CR384" i="25"/>
  <c r="CO387" i="25"/>
  <c r="CS386" i="25" s="1"/>
  <c r="CQ389" i="25"/>
  <c r="CP394" i="25"/>
  <c r="CR396" i="25"/>
  <c r="CO399" i="25"/>
  <c r="CS398" i="25" s="1"/>
  <c r="CQ401" i="25"/>
  <c r="CS407" i="25"/>
  <c r="CO411" i="25"/>
  <c r="CS410" i="25" s="1"/>
  <c r="CQ413" i="25"/>
  <c r="CS419" i="25"/>
  <c r="CP439" i="25"/>
  <c r="CQ370" i="25"/>
  <c r="CR377" i="25"/>
  <c r="CO380" i="25"/>
  <c r="CS379" i="25" s="1"/>
  <c r="CP387" i="25"/>
  <c r="CR389" i="25"/>
  <c r="CO392" i="25"/>
  <c r="CS391" i="25" s="1"/>
  <c r="CQ394" i="25"/>
  <c r="CP399" i="25"/>
  <c r="CR401" i="25"/>
  <c r="CO404" i="25"/>
  <c r="CS403" i="25" s="1"/>
  <c r="CP411" i="25"/>
  <c r="CR413" i="25"/>
  <c r="CO416" i="25"/>
  <c r="CS415" i="25" s="1"/>
  <c r="CR373" i="25"/>
  <c r="CP395" i="25"/>
  <c r="CQ382" i="25"/>
  <c r="CO373" i="25"/>
  <c r="CS372" i="25" s="1"/>
  <c r="CQ375" i="25"/>
  <c r="CP380" i="25"/>
  <c r="CR382" i="25"/>
  <c r="CO385" i="25"/>
  <c r="CS384" i="25" s="1"/>
  <c r="CQ387" i="25"/>
  <c r="CP392" i="25"/>
  <c r="CR394" i="25"/>
  <c r="CO397" i="25"/>
  <c r="CS396" i="25" s="1"/>
  <c r="CQ399" i="25"/>
  <c r="CP404" i="25"/>
  <c r="CP406" i="25"/>
  <c r="CQ411" i="25"/>
  <c r="CP416" i="25"/>
  <c r="CR411" i="25"/>
  <c r="CO414" i="25"/>
  <c r="CS413" i="25" s="1"/>
  <c r="CQ416" i="25"/>
  <c r="CP438" i="25"/>
  <c r="AY26" i="25"/>
  <c r="BH26" i="25"/>
  <c r="BG26" i="25"/>
  <c r="BF26" i="25"/>
  <c r="BE26" i="25"/>
  <c r="BD26" i="25"/>
  <c r="BC26" i="25"/>
  <c r="BB26" i="25"/>
  <c r="BA26" i="25"/>
  <c r="AZ26" i="25"/>
  <c r="AX26" i="25"/>
  <c r="CX436" i="25" l="1"/>
  <c r="CY436" i="25" s="1"/>
  <c r="CY440" i="25"/>
  <c r="CT514" i="25"/>
  <c r="CT440" i="25"/>
  <c r="CT425" i="25"/>
  <c r="CX488" i="25"/>
  <c r="CZ488" i="25" s="1"/>
  <c r="DD488" i="25" s="1"/>
  <c r="DE488" i="25" s="1"/>
  <c r="CX573" i="25"/>
  <c r="CT573" i="25" s="1"/>
  <c r="CX640" i="25"/>
  <c r="CZ640" i="25" s="1"/>
  <c r="DD640" i="25" s="1"/>
  <c r="DE640" i="25" s="1"/>
  <c r="CX657" i="25"/>
  <c r="CZ657" i="25" s="1"/>
  <c r="DD657" i="25" s="1"/>
  <c r="DE657" i="25" s="1"/>
  <c r="CX577" i="25"/>
  <c r="CT577" i="25" s="1"/>
  <c r="CX558" i="25"/>
  <c r="CZ558" i="25" s="1"/>
  <c r="DD558" i="25" s="1"/>
  <c r="DE558" i="25" s="1"/>
  <c r="CX586" i="25"/>
  <c r="CY586" i="25" s="1"/>
  <c r="CX486" i="25"/>
  <c r="CX502" i="25"/>
  <c r="CT502" i="25" s="1"/>
  <c r="CT441" i="25"/>
  <c r="CX419" i="25"/>
  <c r="CZ419" i="25" s="1"/>
  <c r="DD419" i="25" s="1"/>
  <c r="DE419" i="25" s="1"/>
  <c r="CX418" i="25"/>
  <c r="CY418" i="25" s="1"/>
  <c r="DF441" i="25"/>
  <c r="CX537" i="25"/>
  <c r="CZ537" i="25" s="1"/>
  <c r="DD537" i="25" s="1"/>
  <c r="DE537" i="25" s="1"/>
  <c r="CX495" i="25"/>
  <c r="DF495" i="25" s="1"/>
  <c r="CX491" i="25"/>
  <c r="DF491" i="25" s="1"/>
  <c r="CX484" i="25"/>
  <c r="CY484" i="25" s="1"/>
  <c r="CX507" i="25"/>
  <c r="CT507" i="25" s="1"/>
  <c r="CX489" i="25"/>
  <c r="CY489" i="25" s="1"/>
  <c r="CX414" i="25"/>
  <c r="CT414" i="25" s="1"/>
  <c r="CX415" i="25"/>
  <c r="DF415" i="25" s="1"/>
  <c r="CX422" i="25"/>
  <c r="CT422" i="25" s="1"/>
  <c r="CX420" i="25"/>
  <c r="CY420" i="25" s="1"/>
  <c r="CX412" i="25"/>
  <c r="CZ412" i="25" s="1"/>
  <c r="DD412" i="25" s="1"/>
  <c r="DE412" i="25" s="1"/>
  <c r="CX411" i="25"/>
  <c r="CY411" i="25" s="1"/>
  <c r="CX416" i="25"/>
  <c r="CT416" i="25" s="1"/>
  <c r="CX421" i="25"/>
  <c r="DF421" i="25" s="1"/>
  <c r="CX417" i="25"/>
  <c r="DF417" i="25" s="1"/>
  <c r="CX402" i="25"/>
  <c r="CT402" i="25" s="1"/>
  <c r="CX401" i="25"/>
  <c r="CT401" i="25" s="1"/>
  <c r="CX635" i="25"/>
  <c r="CY635" i="25" s="1"/>
  <c r="CX632" i="25"/>
  <c r="CY632" i="25" s="1"/>
  <c r="CX602" i="25"/>
  <c r="DF602" i="25" s="1"/>
  <c r="CX641" i="25"/>
  <c r="CY641" i="25" s="1"/>
  <c r="CX596" i="25"/>
  <c r="CZ596" i="25" s="1"/>
  <c r="DD596" i="25" s="1"/>
  <c r="DE596" i="25" s="1"/>
  <c r="CY644" i="25"/>
  <c r="CZ656" i="25"/>
  <c r="DD656" i="25" s="1"/>
  <c r="DE656" i="25" s="1"/>
  <c r="DF656" i="25"/>
  <c r="CX611" i="25"/>
  <c r="CZ611" i="25" s="1"/>
  <c r="DD611" i="25" s="1"/>
  <c r="DE611" i="25" s="1"/>
  <c r="CX633" i="25"/>
  <c r="CY633" i="25" s="1"/>
  <c r="CY658" i="25"/>
  <c r="CZ658" i="25"/>
  <c r="DD658" i="25" s="1"/>
  <c r="DE658" i="25" s="1"/>
  <c r="DF658" i="25"/>
  <c r="CX566" i="25"/>
  <c r="CT566" i="25" s="1"/>
  <c r="CZ585" i="25"/>
  <c r="DD585" i="25" s="1"/>
  <c r="DE585" i="25" s="1"/>
  <c r="DF585" i="25"/>
  <c r="CX561" i="25"/>
  <c r="CY561" i="25" s="1"/>
  <c r="CT571" i="25"/>
  <c r="DF557" i="25"/>
  <c r="CZ557" i="25"/>
  <c r="DD557" i="25" s="1"/>
  <c r="DE557" i="25" s="1"/>
  <c r="CX572" i="25"/>
  <c r="DF572" i="25" s="1"/>
  <c r="CX550" i="25"/>
  <c r="DF550" i="25" s="1"/>
  <c r="DF583" i="25"/>
  <c r="CZ583" i="25"/>
  <c r="DD583" i="25" s="1"/>
  <c r="DE583" i="25" s="1"/>
  <c r="CX584" i="25"/>
  <c r="CY584" i="25" s="1"/>
  <c r="CT585" i="25"/>
  <c r="CZ486" i="25"/>
  <c r="DD486" i="25" s="1"/>
  <c r="DE486" i="25" s="1"/>
  <c r="DF486" i="25"/>
  <c r="CX503" i="25"/>
  <c r="DF503" i="25" s="1"/>
  <c r="CZ512" i="25"/>
  <c r="DD512" i="25" s="1"/>
  <c r="DE512" i="25" s="1"/>
  <c r="DF512" i="25"/>
  <c r="DF488" i="25"/>
  <c r="CX487" i="25"/>
  <c r="CX492" i="25"/>
  <c r="CY492" i="25" s="1"/>
  <c r="CZ510" i="25"/>
  <c r="DD510" i="25" s="1"/>
  <c r="DE510" i="25" s="1"/>
  <c r="DF510" i="25"/>
  <c r="DF419" i="25"/>
  <c r="CY416" i="25"/>
  <c r="CT421" i="25"/>
  <c r="CZ440" i="25"/>
  <c r="CX413" i="25"/>
  <c r="CZ441" i="25"/>
  <c r="CY437" i="25"/>
  <c r="DF437" i="25"/>
  <c r="CZ437" i="25"/>
  <c r="DD437" i="25" s="1"/>
  <c r="DE437" i="25" s="1"/>
  <c r="CX435" i="25"/>
  <c r="CT435" i="25" s="1"/>
  <c r="CX438" i="25"/>
  <c r="CZ439" i="25"/>
  <c r="DD439" i="25" s="1"/>
  <c r="DE439" i="25" s="1"/>
  <c r="CX430" i="25"/>
  <c r="CY430" i="25" s="1"/>
  <c r="CT437" i="25"/>
  <c r="CX405" i="25"/>
  <c r="DF405" i="25" s="1"/>
  <c r="CX528" i="25"/>
  <c r="CY528" i="25" s="1"/>
  <c r="CX545" i="25"/>
  <c r="CT545" i="25" s="1"/>
  <c r="CX650" i="25"/>
  <c r="CZ650" i="25" s="1"/>
  <c r="DD650" i="25" s="1"/>
  <c r="DE650" i="25" s="1"/>
  <c r="CX594" i="25"/>
  <c r="DF594" i="25" s="1"/>
  <c r="CT587" i="25"/>
  <c r="CX428" i="25"/>
  <c r="CY428" i="25" s="1"/>
  <c r="CX404" i="25"/>
  <c r="CZ404" i="25" s="1"/>
  <c r="DD404" i="25" s="1"/>
  <c r="DE404" i="25" s="1"/>
  <c r="CX501" i="25"/>
  <c r="DF501" i="25" s="1"/>
  <c r="CX462" i="25"/>
  <c r="CZ462" i="25" s="1"/>
  <c r="DD462" i="25" s="1"/>
  <c r="DE462" i="25" s="1"/>
  <c r="CZ425" i="25"/>
  <c r="DD425" i="25" s="1"/>
  <c r="DE425" i="25" s="1"/>
  <c r="CX433" i="25"/>
  <c r="CY433" i="25" s="1"/>
  <c r="CX426" i="25"/>
  <c r="CY426" i="25" s="1"/>
  <c r="CX403" i="25"/>
  <c r="CY403" i="25" s="1"/>
  <c r="CY573" i="25"/>
  <c r="CX506" i="25"/>
  <c r="CZ506" i="25" s="1"/>
  <c r="DD506" i="25" s="1"/>
  <c r="DE506" i="25" s="1"/>
  <c r="CT434" i="25"/>
  <c r="CZ434" i="25"/>
  <c r="DF434" i="25"/>
  <c r="CY434" i="25"/>
  <c r="CX431" i="25"/>
  <c r="CZ501" i="25"/>
  <c r="DD501" i="25" s="1"/>
  <c r="DE501" i="25" s="1"/>
  <c r="CX579" i="25"/>
  <c r="CT579" i="25" s="1"/>
  <c r="CX517" i="25"/>
  <c r="CT517" i="25" s="1"/>
  <c r="DF586" i="25"/>
  <c r="CX618" i="25"/>
  <c r="CY618" i="25" s="1"/>
  <c r="CX648" i="25"/>
  <c r="CY648" i="25" s="1"/>
  <c r="CX406" i="25"/>
  <c r="CX407" i="25"/>
  <c r="CZ644" i="25"/>
  <c r="DD644" i="25" s="1"/>
  <c r="DE644" i="25" s="1"/>
  <c r="DF644" i="25"/>
  <c r="CZ428" i="25"/>
  <c r="DD428" i="25" s="1"/>
  <c r="DE428" i="25" s="1"/>
  <c r="CX478" i="25"/>
  <c r="CY478" i="25" s="1"/>
  <c r="CX470" i="25"/>
  <c r="CY470" i="25" s="1"/>
  <c r="CX459" i="25"/>
  <c r="CY459" i="25" s="1"/>
  <c r="CX448" i="25"/>
  <c r="CT448" i="25" s="1"/>
  <c r="CZ514" i="25"/>
  <c r="DF514" i="25"/>
  <c r="CX604" i="25"/>
  <c r="CY604" i="25" s="1"/>
  <c r="CX645" i="25"/>
  <c r="CT645" i="25" s="1"/>
  <c r="CX595" i="25"/>
  <c r="CY595" i="25" s="1"/>
  <c r="CY659" i="25"/>
  <c r="DF659" i="25"/>
  <c r="CZ659" i="25"/>
  <c r="DD660" i="25" s="1"/>
  <c r="DE660" i="25" s="1"/>
  <c r="CX464" i="25"/>
  <c r="CY464" i="25" s="1"/>
  <c r="CY429" i="25"/>
  <c r="CZ429" i="25"/>
  <c r="DD429" i="25" s="1"/>
  <c r="DE429" i="25" s="1"/>
  <c r="DF429" i="25"/>
  <c r="CX477" i="25"/>
  <c r="CT477" i="25" s="1"/>
  <c r="CX444" i="25"/>
  <c r="CT444" i="25" s="1"/>
  <c r="CZ498" i="25"/>
  <c r="DD498" i="25" s="1"/>
  <c r="DE498" i="25" s="1"/>
  <c r="DF498" i="25"/>
  <c r="CX527" i="25"/>
  <c r="CT527" i="25" s="1"/>
  <c r="CX603" i="25"/>
  <c r="CT603" i="25" s="1"/>
  <c r="CX590" i="25"/>
  <c r="CT590" i="25" s="1"/>
  <c r="CZ587" i="25"/>
  <c r="DF587" i="25"/>
  <c r="CX522" i="25"/>
  <c r="CZ660" i="25"/>
  <c r="DF660" i="25"/>
  <c r="CX432" i="25"/>
  <c r="DF573" i="25"/>
  <c r="CZ573" i="25"/>
  <c r="DD573" i="25" s="1"/>
  <c r="DE573" i="25" s="1"/>
  <c r="CX427" i="25"/>
  <c r="CX524" i="25"/>
  <c r="CY524" i="25" s="1"/>
  <c r="CX468" i="25"/>
  <c r="CT468" i="25" s="1"/>
  <c r="CX534" i="25"/>
  <c r="CT534" i="25" s="1"/>
  <c r="CZ574" i="25"/>
  <c r="DD574" i="25" s="1"/>
  <c r="DE574" i="25" s="1"/>
  <c r="DF574" i="25"/>
  <c r="CZ571" i="25"/>
  <c r="DD571" i="25" s="1"/>
  <c r="DE571" i="25" s="1"/>
  <c r="DF571" i="25"/>
  <c r="CX452" i="25"/>
  <c r="CY452" i="25" s="1"/>
  <c r="DF577" i="25"/>
  <c r="CX593" i="25"/>
  <c r="CY593" i="25" s="1"/>
  <c r="CT436" i="25"/>
  <c r="DC436" i="25"/>
  <c r="DC437" i="25" s="1"/>
  <c r="DF436" i="25"/>
  <c r="CZ436" i="25"/>
  <c r="DD436" i="25" s="1"/>
  <c r="DE436" i="25" s="1"/>
  <c r="CX445" i="25"/>
  <c r="CT445" i="25" s="1"/>
  <c r="CX530" i="25"/>
  <c r="CY530" i="25" s="1"/>
  <c r="CY660" i="25"/>
  <c r="CX473" i="25"/>
  <c r="CY473" i="25" s="1"/>
  <c r="CX624" i="25"/>
  <c r="CT624" i="25" s="1"/>
  <c r="CX615" i="25"/>
  <c r="J70" i="18"/>
  <c r="I70" i="18" s="1"/>
  <c r="CZ495" i="25"/>
  <c r="DD495" i="25" s="1"/>
  <c r="DE495" i="25" s="1"/>
  <c r="CX493" i="25"/>
  <c r="CY493" i="25" s="1"/>
  <c r="CZ491" i="25"/>
  <c r="DD491" i="25" s="1"/>
  <c r="DE491" i="25" s="1"/>
  <c r="CX617" i="25"/>
  <c r="CX597" i="25"/>
  <c r="CX598" i="25"/>
  <c r="CT598" i="25" s="1"/>
  <c r="CX614" i="25"/>
  <c r="CT659" i="25"/>
  <c r="CX605" i="25"/>
  <c r="CT605" i="25" s="1"/>
  <c r="CX622" i="25"/>
  <c r="CT622" i="25" s="1"/>
  <c r="CX631" i="25"/>
  <c r="CY631" i="25" s="1"/>
  <c r="CT658" i="25"/>
  <c r="CX621" i="25"/>
  <c r="CY621" i="25" s="1"/>
  <c r="CX591" i="25"/>
  <c r="CY591" i="25" s="1"/>
  <c r="CX606" i="25"/>
  <c r="CT606" i="25" s="1"/>
  <c r="CX639" i="25"/>
  <c r="CX638" i="25"/>
  <c r="CX610" i="25"/>
  <c r="CT610" i="25" s="1"/>
  <c r="CX609" i="25"/>
  <c r="CX616" i="25"/>
  <c r="CT616" i="25" s="1"/>
  <c r="CX607" i="25"/>
  <c r="CT607" i="25" s="1"/>
  <c r="CX600" i="25"/>
  <c r="CX634" i="25"/>
  <c r="CT632" i="25"/>
  <c r="CX623" i="25"/>
  <c r="CX613" i="25"/>
  <c r="CX599" i="25"/>
  <c r="CX620" i="25"/>
  <c r="CX612" i="25"/>
  <c r="CX651" i="25"/>
  <c r="CX601" i="25"/>
  <c r="CX608" i="25"/>
  <c r="CX619" i="25"/>
  <c r="CX649" i="25"/>
  <c r="CX646" i="25"/>
  <c r="CO637" i="25"/>
  <c r="CS636" i="25" s="1"/>
  <c r="CX636" i="25" s="1"/>
  <c r="CR637" i="25"/>
  <c r="CX653" i="25"/>
  <c r="CX654" i="25"/>
  <c r="CX655" i="25"/>
  <c r="CX647" i="25"/>
  <c r="CR629" i="25"/>
  <c r="CO629" i="25"/>
  <c r="CS628" i="25" s="1"/>
  <c r="CR589" i="25"/>
  <c r="CO589" i="25"/>
  <c r="CX589" i="25" s="1"/>
  <c r="CX630" i="25"/>
  <c r="CY656" i="25"/>
  <c r="CT656" i="25"/>
  <c r="CX626" i="25"/>
  <c r="CX625" i="25"/>
  <c r="CX652" i="25"/>
  <c r="CX592" i="25"/>
  <c r="CX536" i="25"/>
  <c r="CY536" i="25" s="1"/>
  <c r="CX551" i="25"/>
  <c r="CT551" i="25" s="1"/>
  <c r="CX525" i="25"/>
  <c r="CX548" i="25"/>
  <c r="CY548" i="25" s="1"/>
  <c r="CX541" i="25"/>
  <c r="CT541" i="25" s="1"/>
  <c r="CX533" i="25"/>
  <c r="CY533" i="25" s="1"/>
  <c r="CX559" i="25"/>
  <c r="CY559" i="25" s="1"/>
  <c r="CX538" i="25"/>
  <c r="CY538" i="25" s="1"/>
  <c r="CX518" i="25"/>
  <c r="CT518" i="25" s="1"/>
  <c r="CX562" i="25"/>
  <c r="CT562" i="25" s="1"/>
  <c r="CX567" i="25"/>
  <c r="CX531" i="25"/>
  <c r="CX565" i="25"/>
  <c r="CT565" i="25" s="1"/>
  <c r="CX540" i="25"/>
  <c r="CT540" i="25" s="1"/>
  <c r="CX542" i="25"/>
  <c r="CX529" i="25"/>
  <c r="CT529" i="25" s="1"/>
  <c r="CX546" i="25"/>
  <c r="CY546" i="25" s="1"/>
  <c r="CX544" i="25"/>
  <c r="CX547" i="25"/>
  <c r="CY547" i="25" s="1"/>
  <c r="CX526" i="25"/>
  <c r="CY526" i="25" s="1"/>
  <c r="CX539" i="25"/>
  <c r="CY539" i="25" s="1"/>
  <c r="CX543" i="25"/>
  <c r="CY566" i="25"/>
  <c r="CX549" i="25"/>
  <c r="CX523" i="25"/>
  <c r="CY558" i="25"/>
  <c r="CT558" i="25"/>
  <c r="CX520" i="25"/>
  <c r="CX553" i="25"/>
  <c r="CX552" i="25"/>
  <c r="CT537" i="25"/>
  <c r="CO564" i="25"/>
  <c r="CS563" i="25" s="1"/>
  <c r="CX563" i="25" s="1"/>
  <c r="CR564" i="25"/>
  <c r="CX568" i="25"/>
  <c r="CX521" i="25"/>
  <c r="CX560" i="25"/>
  <c r="CR556" i="25"/>
  <c r="CO556" i="25"/>
  <c r="CS555" i="25" s="1"/>
  <c r="CY577" i="25"/>
  <c r="CY579" i="25"/>
  <c r="CX576" i="25"/>
  <c r="CX575" i="25"/>
  <c r="CX532" i="25"/>
  <c r="CX578" i="25"/>
  <c r="CX535" i="25"/>
  <c r="CY583" i="25"/>
  <c r="CT583" i="25"/>
  <c r="CY574" i="25"/>
  <c r="CT574" i="25"/>
  <c r="CT557" i="25"/>
  <c r="CY557" i="25"/>
  <c r="CR516" i="25"/>
  <c r="CO516" i="25"/>
  <c r="CS515" i="25" s="1"/>
  <c r="CX519" i="25"/>
  <c r="CX580" i="25"/>
  <c r="CX582" i="25"/>
  <c r="CX581" i="25"/>
  <c r="CX500" i="25"/>
  <c r="CY500" i="25" s="1"/>
  <c r="CX494" i="25"/>
  <c r="CX465" i="25"/>
  <c r="CY465" i="25" s="1"/>
  <c r="CX457" i="25"/>
  <c r="CT457" i="25" s="1"/>
  <c r="CX466" i="25"/>
  <c r="CY466" i="25" s="1"/>
  <c r="CX476" i="25"/>
  <c r="CY476" i="25" s="1"/>
  <c r="CX455" i="25"/>
  <c r="CT455" i="25" s="1"/>
  <c r="CX511" i="25"/>
  <c r="CT511" i="25" s="1"/>
  <c r="CX447" i="25"/>
  <c r="CX469" i="25"/>
  <c r="CT469" i="25" s="1"/>
  <c r="CX463" i="25"/>
  <c r="CX467" i="25"/>
  <c r="CX453" i="25"/>
  <c r="CX471" i="25"/>
  <c r="CX460" i="25"/>
  <c r="CY460" i="25" s="1"/>
  <c r="CX461" i="25"/>
  <c r="CT461" i="25" s="1"/>
  <c r="CX449" i="25"/>
  <c r="CT449" i="25" s="1"/>
  <c r="CX472" i="25"/>
  <c r="CY486" i="25"/>
  <c r="CT486" i="25"/>
  <c r="CX450" i="25"/>
  <c r="CT495" i="25"/>
  <c r="CX474" i="25"/>
  <c r="CT484" i="25"/>
  <c r="CT491" i="25"/>
  <c r="CX446" i="25"/>
  <c r="CX475" i="25"/>
  <c r="CX451" i="25"/>
  <c r="CY487" i="25"/>
  <c r="CT487" i="25"/>
  <c r="CR483" i="25"/>
  <c r="CO483" i="25"/>
  <c r="CS482" i="25" s="1"/>
  <c r="CS454" i="25"/>
  <c r="CX454" i="25" s="1"/>
  <c r="CX513" i="25"/>
  <c r="CY488" i="25"/>
  <c r="CT488" i="25"/>
  <c r="CX504" i="25"/>
  <c r="CS456" i="25"/>
  <c r="CX456" i="25" s="1"/>
  <c r="CY510" i="25"/>
  <c r="CT510" i="25"/>
  <c r="CT498" i="25"/>
  <c r="CY498" i="25"/>
  <c r="CX509" i="25"/>
  <c r="CX508" i="25"/>
  <c r="CX458" i="25"/>
  <c r="CX490" i="25"/>
  <c r="CT501" i="25"/>
  <c r="CR443" i="25"/>
  <c r="CO443" i="25"/>
  <c r="CX443" i="25" s="1"/>
  <c r="CX480" i="25"/>
  <c r="CX479" i="25"/>
  <c r="CX499" i="25"/>
  <c r="CX485" i="25"/>
  <c r="CY512" i="25"/>
  <c r="CT512" i="25"/>
  <c r="CX505" i="25"/>
  <c r="CR410" i="25"/>
  <c r="CO410" i="25"/>
  <c r="CS409" i="25" s="1"/>
  <c r="CR370" i="25"/>
  <c r="CO370" i="25"/>
  <c r="CS369" i="25" s="1"/>
  <c r="CP5" i="25"/>
  <c r="K2" i="18" a="1"/>
  <c r="K2" i="18" s="1"/>
  <c r="CY495" i="25" l="1"/>
  <c r="CT621" i="25"/>
  <c r="DF596" i="25"/>
  <c r="DC596" i="25"/>
  <c r="DC597" i="25" s="1"/>
  <c r="DC598" i="25" s="1"/>
  <c r="DC599" i="25" s="1"/>
  <c r="DC600" i="25" s="1"/>
  <c r="DC601" i="25" s="1"/>
  <c r="DC602" i="25" s="1"/>
  <c r="DC603" i="25" s="1"/>
  <c r="DC604" i="25" s="1"/>
  <c r="DC605" i="25" s="1"/>
  <c r="DC606" i="25" s="1"/>
  <c r="CT596" i="25"/>
  <c r="CY596" i="25"/>
  <c r="DF537" i="25"/>
  <c r="CT528" i="25"/>
  <c r="CY537" i="25"/>
  <c r="DF435" i="25"/>
  <c r="CY491" i="25"/>
  <c r="CZ572" i="25"/>
  <c r="DD572" i="25" s="1"/>
  <c r="DE572" i="25" s="1"/>
  <c r="DF502" i="25"/>
  <c r="CY435" i="25"/>
  <c r="CT538" i="25"/>
  <c r="CY527" i="25"/>
  <c r="DF428" i="25"/>
  <c r="CZ435" i="25"/>
  <c r="CY419" i="25"/>
  <c r="CT417" i="25"/>
  <c r="CY421" i="25"/>
  <c r="CT640" i="25"/>
  <c r="CZ418" i="25"/>
  <c r="DD418" i="25" s="1"/>
  <c r="DE418" i="25" s="1"/>
  <c r="DF412" i="25"/>
  <c r="DF418" i="25"/>
  <c r="DD435" i="25"/>
  <c r="DE435" i="25" s="1"/>
  <c r="CT412" i="25"/>
  <c r="CT418" i="25"/>
  <c r="CT411" i="25"/>
  <c r="CT428" i="25"/>
  <c r="CY402" i="25"/>
  <c r="CZ411" i="25"/>
  <c r="DD411" i="25" s="1"/>
  <c r="DE411" i="25" s="1"/>
  <c r="DF430" i="25"/>
  <c r="DC438" i="25"/>
  <c r="DC439" i="25" s="1"/>
  <c r="DC440" i="25" s="1"/>
  <c r="DC441" i="25" s="1"/>
  <c r="DF411" i="25"/>
  <c r="CT419" i="25"/>
  <c r="CZ414" i="25"/>
  <c r="DD414" i="25" s="1"/>
  <c r="DE414" i="25" s="1"/>
  <c r="CT506" i="25"/>
  <c r="CZ502" i="25"/>
  <c r="DD502" i="25" s="1"/>
  <c r="DE502" i="25" s="1"/>
  <c r="CZ577" i="25"/>
  <c r="DD577" i="25" s="1"/>
  <c r="DE577" i="25" s="1"/>
  <c r="CY572" i="25"/>
  <c r="CT572" i="25"/>
  <c r="CY657" i="25"/>
  <c r="DF640" i="25"/>
  <c r="DF657" i="25"/>
  <c r="CT650" i="25"/>
  <c r="CT635" i="25"/>
  <c r="DF650" i="25"/>
  <c r="CY640" i="25"/>
  <c r="CY602" i="25"/>
  <c r="CY650" i="25"/>
  <c r="CT594" i="25"/>
  <c r="CY645" i="25"/>
  <c r="CT657" i="25"/>
  <c r="CY624" i="25"/>
  <c r="CY562" i="25"/>
  <c r="CT530" i="25"/>
  <c r="CY545" i="25"/>
  <c r="CT586" i="25"/>
  <c r="DF558" i="25"/>
  <c r="CZ586" i="25"/>
  <c r="DD587" i="25" s="1"/>
  <c r="DE587" i="25" s="1"/>
  <c r="CT503" i="25"/>
  <c r="CY502" i="25"/>
  <c r="DF489" i="25"/>
  <c r="CZ489" i="25"/>
  <c r="DD489" i="25" s="1"/>
  <c r="DE489" i="25" s="1"/>
  <c r="CT465" i="25"/>
  <c r="CZ507" i="25"/>
  <c r="DD507" i="25" s="1"/>
  <c r="DE507" i="25" s="1"/>
  <c r="CY507" i="25"/>
  <c r="CY501" i="25"/>
  <c r="CT489" i="25"/>
  <c r="CY469" i="25"/>
  <c r="CY517" i="25"/>
  <c r="CZ503" i="25"/>
  <c r="DD503" i="25" s="1"/>
  <c r="DE503" i="25" s="1"/>
  <c r="CY503" i="25"/>
  <c r="CZ528" i="25"/>
  <c r="DD528" i="25" s="1"/>
  <c r="DE528" i="25" s="1"/>
  <c r="CY415" i="25"/>
  <c r="CY414" i="25"/>
  <c r="CZ415" i="25"/>
  <c r="DD415" i="25" s="1"/>
  <c r="DE415" i="25" s="1"/>
  <c r="CZ417" i="25"/>
  <c r="DD417" i="25" s="1"/>
  <c r="DE417" i="25" s="1"/>
  <c r="CY417" i="25"/>
  <c r="CT452" i="25"/>
  <c r="CZ421" i="25"/>
  <c r="DD421" i="25" s="1"/>
  <c r="DE421" i="25" s="1"/>
  <c r="CY603" i="25"/>
  <c r="CT641" i="25"/>
  <c r="CZ550" i="25"/>
  <c r="DD551" i="25" s="1"/>
  <c r="DE551" i="25" s="1"/>
  <c r="CY468" i="25"/>
  <c r="CZ492" i="25"/>
  <c r="DD492" i="25" s="1"/>
  <c r="DE492" i="25" s="1"/>
  <c r="DF507" i="25"/>
  <c r="DF492" i="25"/>
  <c r="CT492" i="25"/>
  <c r="CZ484" i="25"/>
  <c r="DD484" i="25" s="1"/>
  <c r="DE484" i="25" s="1"/>
  <c r="CY461" i="25"/>
  <c r="DF484" i="25"/>
  <c r="CT460" i="25"/>
  <c r="CT476" i="25"/>
  <c r="CY422" i="25"/>
  <c r="CZ430" i="25"/>
  <c r="DD430" i="25" s="1"/>
  <c r="DE430" i="25" s="1"/>
  <c r="CZ422" i="25"/>
  <c r="DD422" i="25" s="1"/>
  <c r="DE422" i="25" s="1"/>
  <c r="DF414" i="25"/>
  <c r="DF416" i="25"/>
  <c r="CT430" i="25"/>
  <c r="CT404" i="25"/>
  <c r="DF422" i="25"/>
  <c r="DF420" i="25"/>
  <c r="CZ416" i="25"/>
  <c r="DD416" i="25" s="1"/>
  <c r="DE416" i="25" s="1"/>
  <c r="CZ420" i="25"/>
  <c r="DD420" i="25" s="1"/>
  <c r="DE420" i="25" s="1"/>
  <c r="CT415" i="25"/>
  <c r="CY412" i="25"/>
  <c r="CT426" i="25"/>
  <c r="CT420" i="25"/>
  <c r="CY611" i="25"/>
  <c r="CT604" i="25"/>
  <c r="CT618" i="25"/>
  <c r="CY590" i="25"/>
  <c r="CZ602" i="25"/>
  <c r="DD602" i="25" s="1"/>
  <c r="DE602" i="25" s="1"/>
  <c r="CT611" i="25"/>
  <c r="DF545" i="25"/>
  <c r="CZ545" i="25"/>
  <c r="DD545" i="25" s="1"/>
  <c r="DE545" i="25" s="1"/>
  <c r="CY551" i="25"/>
  <c r="CY445" i="25"/>
  <c r="CY477" i="25"/>
  <c r="CT464" i="25"/>
  <c r="CT459" i="25"/>
  <c r="CT470" i="25"/>
  <c r="CY401" i="25"/>
  <c r="CY404" i="25"/>
  <c r="DF404" i="25"/>
  <c r="CT595" i="25"/>
  <c r="CY616" i="25"/>
  <c r="CT633" i="25"/>
  <c r="DF611" i="25"/>
  <c r="CT648" i="25"/>
  <c r="CY638" i="25"/>
  <c r="CZ638" i="25"/>
  <c r="DD638" i="25" s="1"/>
  <c r="DE638" i="25" s="1"/>
  <c r="DF638" i="25"/>
  <c r="CZ634" i="25"/>
  <c r="DD634" i="25"/>
  <c r="DE634" i="25" s="1"/>
  <c r="DF634" i="25"/>
  <c r="CT639" i="25"/>
  <c r="DF639" i="25"/>
  <c r="CZ639" i="25"/>
  <c r="DD639" i="25" s="1"/>
  <c r="DE639" i="25" s="1"/>
  <c r="CY594" i="25"/>
  <c r="CT631" i="25"/>
  <c r="CZ594" i="25"/>
  <c r="DD594" i="25" s="1"/>
  <c r="DE594" i="25" s="1"/>
  <c r="DF630" i="25"/>
  <c r="CZ630" i="25"/>
  <c r="DD630" i="25" s="1"/>
  <c r="DE630" i="25" s="1"/>
  <c r="CY639" i="25"/>
  <c r="CT602" i="25"/>
  <c r="CZ631" i="25"/>
  <c r="DD631" i="25" s="1"/>
  <c r="DE631" i="25" s="1"/>
  <c r="DF631" i="25"/>
  <c r="DF633" i="25"/>
  <c r="CZ633" i="25"/>
  <c r="DD633" i="25" s="1"/>
  <c r="DE633" i="25" s="1"/>
  <c r="CZ641" i="25"/>
  <c r="DD641" i="25" s="1"/>
  <c r="DE641" i="25" s="1"/>
  <c r="DF641" i="25"/>
  <c r="CZ636" i="25"/>
  <c r="DD636" i="25" s="1"/>
  <c r="DE636" i="25" s="1"/>
  <c r="DF636" i="25"/>
  <c r="CZ632" i="25"/>
  <c r="DD632" i="25" s="1"/>
  <c r="DE632" i="25" s="1"/>
  <c r="DF632" i="25"/>
  <c r="CZ635" i="25"/>
  <c r="DD635" i="25" s="1"/>
  <c r="DE635" i="25" s="1"/>
  <c r="DF635" i="25"/>
  <c r="CT559" i="25"/>
  <c r="CT584" i="25"/>
  <c r="CZ565" i="25"/>
  <c r="DD565" i="25" s="1"/>
  <c r="DE565" i="25" s="1"/>
  <c r="DF565" i="25"/>
  <c r="CZ559" i="25"/>
  <c r="DD559" i="25" s="1"/>
  <c r="DE559" i="25" s="1"/>
  <c r="DF559" i="25"/>
  <c r="CT550" i="25"/>
  <c r="CY567" i="25"/>
  <c r="DF567" i="25"/>
  <c r="CZ567" i="25"/>
  <c r="DD567" i="25" s="1"/>
  <c r="DE567" i="25" s="1"/>
  <c r="CZ560" i="25"/>
  <c r="DD560" i="25" s="1"/>
  <c r="DE560" i="25" s="1"/>
  <c r="DF560" i="25"/>
  <c r="CX516" i="25"/>
  <c r="DC516" i="25" s="1"/>
  <c r="DC517" i="25" s="1"/>
  <c r="DC518" i="25" s="1"/>
  <c r="DC519" i="25" s="1"/>
  <c r="DC520" i="25" s="1"/>
  <c r="DC521" i="25" s="1"/>
  <c r="DC522" i="25" s="1"/>
  <c r="CZ568" i="25"/>
  <c r="DD568" i="25" s="1"/>
  <c r="DE568" i="25" s="1"/>
  <c r="DF568" i="25"/>
  <c r="CY565" i="25"/>
  <c r="CT561" i="25"/>
  <c r="CY550" i="25"/>
  <c r="CZ562" i="25"/>
  <c r="DD562" i="25" s="1"/>
  <c r="DE562" i="25" s="1"/>
  <c r="DF562" i="25"/>
  <c r="CZ563" i="25"/>
  <c r="DD563" i="25" s="1"/>
  <c r="DE563" i="25" s="1"/>
  <c r="DF563" i="25"/>
  <c r="DF528" i="25"/>
  <c r="DF561" i="25"/>
  <c r="CZ561" i="25"/>
  <c r="DD561" i="25" s="1"/>
  <c r="DE561" i="25" s="1"/>
  <c r="CZ584" i="25"/>
  <c r="DD584" i="25" s="1"/>
  <c r="DE584" i="25" s="1"/>
  <c r="DF584" i="25"/>
  <c r="CZ566" i="25"/>
  <c r="DD566" i="25" s="1"/>
  <c r="DE566" i="25" s="1"/>
  <c r="DF566" i="25"/>
  <c r="DF487" i="25"/>
  <c r="CZ487" i="25"/>
  <c r="DD487" i="25" s="1"/>
  <c r="DE487" i="25" s="1"/>
  <c r="CZ490" i="25"/>
  <c r="DD490" i="25" s="1"/>
  <c r="DE490" i="25" s="1"/>
  <c r="DF490" i="25"/>
  <c r="CY506" i="25"/>
  <c r="CY444" i="25"/>
  <c r="DF462" i="25"/>
  <c r="DF506" i="25"/>
  <c r="CT462" i="25"/>
  <c r="CY462" i="25"/>
  <c r="DF511" i="25"/>
  <c r="CZ511" i="25"/>
  <c r="DD511" i="25" s="1"/>
  <c r="DE511" i="25" s="1"/>
  <c r="CY511" i="25"/>
  <c r="CZ485" i="25"/>
  <c r="DD485" i="25" s="1"/>
  <c r="DE485" i="25" s="1"/>
  <c r="DF485" i="25"/>
  <c r="CX410" i="25"/>
  <c r="CT405" i="25"/>
  <c r="CT433" i="25"/>
  <c r="CZ405" i="25"/>
  <c r="DF433" i="25"/>
  <c r="CY413" i="25"/>
  <c r="CZ413" i="25"/>
  <c r="DD413" i="25" s="1"/>
  <c r="DE413" i="25" s="1"/>
  <c r="DF413" i="25"/>
  <c r="CT413" i="25"/>
  <c r="CY405" i="25"/>
  <c r="CZ433" i="25"/>
  <c r="DD433" i="25" s="1"/>
  <c r="DE433" i="25" s="1"/>
  <c r="CT438" i="25"/>
  <c r="DF438" i="25"/>
  <c r="CZ438" i="25"/>
  <c r="DD438" i="25" s="1"/>
  <c r="DE438" i="25" s="1"/>
  <c r="CY438" i="25"/>
  <c r="DD440" i="25"/>
  <c r="DE440" i="25" s="1"/>
  <c r="DD441" i="25"/>
  <c r="DE441" i="25" s="1"/>
  <c r="CT403" i="25"/>
  <c r="CZ426" i="25"/>
  <c r="DD426" i="25" s="1"/>
  <c r="DE426" i="25" s="1"/>
  <c r="DF403" i="25"/>
  <c r="CZ403" i="25"/>
  <c r="DD403" i="25" s="1"/>
  <c r="DE403" i="25" s="1"/>
  <c r="CY449" i="25"/>
  <c r="DF426" i="25"/>
  <c r="CY457" i="25"/>
  <c r="CY540" i="25"/>
  <c r="CV515" i="25"/>
  <c r="CY598" i="25"/>
  <c r="CT500" i="25"/>
  <c r="DF443" i="25"/>
  <c r="CZ443" i="25"/>
  <c r="DD443" i="25" s="1"/>
  <c r="DE443" i="25" s="1"/>
  <c r="DC443" i="25"/>
  <c r="DC444" i="25" s="1"/>
  <c r="DC445" i="25" s="1"/>
  <c r="DC446" i="25" s="1"/>
  <c r="DC447" i="25" s="1"/>
  <c r="DC448" i="25" s="1"/>
  <c r="DC449" i="25" s="1"/>
  <c r="CZ505" i="25"/>
  <c r="DD505" i="25" s="1"/>
  <c r="DE505" i="25" s="1"/>
  <c r="DF505" i="25"/>
  <c r="CT472" i="25"/>
  <c r="CZ472" i="25"/>
  <c r="DD472" i="25" s="1"/>
  <c r="DE472" i="25" s="1"/>
  <c r="DF472" i="25"/>
  <c r="CZ625" i="25"/>
  <c r="DD625" i="25" s="1"/>
  <c r="DE625" i="25" s="1"/>
  <c r="DC625" i="25"/>
  <c r="DC626" i="25" s="1"/>
  <c r="DF625" i="25"/>
  <c r="CZ613" i="25"/>
  <c r="DD613" i="25" s="1"/>
  <c r="DE613" i="25" s="1"/>
  <c r="DF613" i="25"/>
  <c r="CZ593" i="25"/>
  <c r="DD593" i="25" s="1"/>
  <c r="DE593" i="25" s="1"/>
  <c r="DF593" i="25"/>
  <c r="CY472" i="25"/>
  <c r="CZ549" i="25"/>
  <c r="DD549" i="25" s="1"/>
  <c r="DE549" i="25" s="1"/>
  <c r="DF549" i="25"/>
  <c r="CY529" i="25"/>
  <c r="DF653" i="25"/>
  <c r="CZ653" i="25"/>
  <c r="DD654" i="25" s="1"/>
  <c r="DE654" i="25" s="1"/>
  <c r="CT614" i="25"/>
  <c r="DF614" i="25"/>
  <c r="CZ614" i="25"/>
  <c r="DD614" i="25" s="1"/>
  <c r="DE614" i="25" s="1"/>
  <c r="CZ456" i="25"/>
  <c r="DD456" i="25" s="1"/>
  <c r="DE456" i="25" s="1"/>
  <c r="DF456" i="25"/>
  <c r="DC450" i="25"/>
  <c r="DC451" i="25" s="1"/>
  <c r="DC452" i="25" s="1"/>
  <c r="DC453" i="25" s="1"/>
  <c r="DC454" i="25" s="1"/>
  <c r="DC455" i="25" s="1"/>
  <c r="DC456" i="25" s="1"/>
  <c r="DC457" i="25" s="1"/>
  <c r="DC458" i="25" s="1"/>
  <c r="DC459" i="25" s="1"/>
  <c r="DC460" i="25" s="1"/>
  <c r="DF450" i="25"/>
  <c r="CZ450" i="25"/>
  <c r="DD450" i="25" s="1"/>
  <c r="DE450" i="25" s="1"/>
  <c r="DF457" i="25"/>
  <c r="CZ457" i="25"/>
  <c r="DD457" i="25" s="1"/>
  <c r="DE457" i="25" s="1"/>
  <c r="CY518" i="25"/>
  <c r="CT536" i="25"/>
  <c r="CZ592" i="25"/>
  <c r="DD592" i="25" s="1"/>
  <c r="DE592" i="25" s="1"/>
  <c r="DF592" i="25"/>
  <c r="CZ610" i="25"/>
  <c r="DD610" i="25" s="1"/>
  <c r="DE610" i="25" s="1"/>
  <c r="DF610" i="25"/>
  <c r="CZ534" i="25"/>
  <c r="DD534" i="25" s="1"/>
  <c r="DE534" i="25" s="1"/>
  <c r="DC534" i="25"/>
  <c r="DC535" i="25" s="1"/>
  <c r="DC536" i="25" s="1"/>
  <c r="DC537" i="25" s="1"/>
  <c r="DC538" i="25" s="1"/>
  <c r="DC539" i="25" s="1"/>
  <c r="DC540" i="25" s="1"/>
  <c r="DC541" i="25" s="1"/>
  <c r="DC542" i="25" s="1"/>
  <c r="DC543" i="25" s="1"/>
  <c r="DC544" i="25" s="1"/>
  <c r="DC545" i="25" s="1"/>
  <c r="DC546" i="25" s="1"/>
  <c r="DC547" i="25" s="1"/>
  <c r="DC548" i="25" s="1"/>
  <c r="DC549" i="25" s="1"/>
  <c r="DC550" i="25" s="1"/>
  <c r="DC551" i="25" s="1"/>
  <c r="DF534" i="25"/>
  <c r="CZ524" i="25"/>
  <c r="DD524" i="25" s="1"/>
  <c r="DE524" i="25" s="1"/>
  <c r="DF524" i="25"/>
  <c r="CZ478" i="25"/>
  <c r="DF478" i="25"/>
  <c r="CZ517" i="25"/>
  <c r="DD517" i="25" s="1"/>
  <c r="DE517" i="25" s="1"/>
  <c r="DF517" i="25"/>
  <c r="DF460" i="25"/>
  <c r="CZ460" i="25"/>
  <c r="CZ465" i="25"/>
  <c r="DD465" i="25" s="1"/>
  <c r="DE465" i="25" s="1"/>
  <c r="DF465" i="25"/>
  <c r="CY534" i="25"/>
  <c r="CT524" i="25"/>
  <c r="CT546" i="25"/>
  <c r="CZ652" i="25"/>
  <c r="DD652" i="25" s="1"/>
  <c r="DE652" i="25" s="1"/>
  <c r="DF652" i="25"/>
  <c r="CT593" i="25"/>
  <c r="CY610" i="25"/>
  <c r="CY597" i="25"/>
  <c r="CZ597" i="25"/>
  <c r="DD597" i="25" s="1"/>
  <c r="DE597" i="25" s="1"/>
  <c r="DF597" i="25"/>
  <c r="CZ530" i="25"/>
  <c r="DD530" i="25" s="1"/>
  <c r="DE530" i="25" s="1"/>
  <c r="DF530" i="25"/>
  <c r="CZ468" i="25"/>
  <c r="DD468" i="25" s="1"/>
  <c r="DE468" i="25" s="1"/>
  <c r="DF468" i="25"/>
  <c r="DF595" i="25"/>
  <c r="CZ595" i="25"/>
  <c r="DF579" i="25"/>
  <c r="CZ579" i="25"/>
  <c r="DD579" i="25" s="1"/>
  <c r="DE579" i="25" s="1"/>
  <c r="CY617" i="25"/>
  <c r="DF617" i="25"/>
  <c r="CZ617" i="25"/>
  <c r="DD617" i="25" s="1"/>
  <c r="DE617" i="25" s="1"/>
  <c r="CZ615" i="25"/>
  <c r="DD615" i="25" s="1"/>
  <c r="DE615" i="25" s="1"/>
  <c r="DF615" i="25"/>
  <c r="CZ445" i="25"/>
  <c r="DD445" i="25" s="1"/>
  <c r="DE445" i="25" s="1"/>
  <c r="DF445" i="25"/>
  <c r="CZ452" i="25"/>
  <c r="DD452" i="25" s="1"/>
  <c r="DE452" i="25" s="1"/>
  <c r="DF452" i="25"/>
  <c r="DF522" i="25"/>
  <c r="CZ522" i="25"/>
  <c r="CY407" i="25"/>
  <c r="CZ407" i="25"/>
  <c r="DD407" i="25" s="1"/>
  <c r="DE407" i="25" s="1"/>
  <c r="DF407" i="25"/>
  <c r="CT407" i="25"/>
  <c r="DD434" i="25"/>
  <c r="DE434" i="25" s="1"/>
  <c r="CT471" i="25"/>
  <c r="CZ471" i="25"/>
  <c r="DD471" i="25" s="1"/>
  <c r="DE471" i="25" s="1"/>
  <c r="DF471" i="25"/>
  <c r="CZ500" i="25"/>
  <c r="DD500" i="25" s="1"/>
  <c r="DE500" i="25" s="1"/>
  <c r="DF500" i="25"/>
  <c r="CZ518" i="25"/>
  <c r="DD518" i="25" s="1"/>
  <c r="DE518" i="25" s="1"/>
  <c r="DF518" i="25"/>
  <c r="CZ649" i="25"/>
  <c r="DD649" i="25" s="1"/>
  <c r="DE649" i="25" s="1"/>
  <c r="DF649" i="25"/>
  <c r="CY606" i="25"/>
  <c r="CZ606" i="25"/>
  <c r="DF606" i="25"/>
  <c r="CZ444" i="25"/>
  <c r="DD444" i="25" s="1"/>
  <c r="DE444" i="25" s="1"/>
  <c r="DF444" i="25"/>
  <c r="CT406" i="25"/>
  <c r="CZ406" i="25"/>
  <c r="DD406" i="25" s="1"/>
  <c r="DE406" i="25" s="1"/>
  <c r="DF406" i="25"/>
  <c r="DC406" i="25"/>
  <c r="DC407" i="25" s="1"/>
  <c r="CY406" i="25"/>
  <c r="DD405" i="25"/>
  <c r="DE405" i="25" s="1"/>
  <c r="DF513" i="25"/>
  <c r="CZ513" i="25"/>
  <c r="DD514" i="25" s="1"/>
  <c r="DE514" i="25" s="1"/>
  <c r="CZ535" i="25"/>
  <c r="DD535" i="25" s="1"/>
  <c r="DE535" i="25" s="1"/>
  <c r="DF535" i="25"/>
  <c r="CZ458" i="25"/>
  <c r="DD458" i="25" s="1"/>
  <c r="DE458" i="25" s="1"/>
  <c r="DF458" i="25"/>
  <c r="DF519" i="25"/>
  <c r="CZ519" i="25"/>
  <c r="DD519" i="25" s="1"/>
  <c r="DE519" i="25" s="1"/>
  <c r="CT473" i="25"/>
  <c r="DF516" i="25"/>
  <c r="CZ454" i="25"/>
  <c r="DD454" i="25" s="1"/>
  <c r="DE454" i="25" s="1"/>
  <c r="DF454" i="25"/>
  <c r="DF646" i="25"/>
  <c r="CZ646" i="25"/>
  <c r="DD646" i="25" s="1"/>
  <c r="DE646" i="25" s="1"/>
  <c r="CZ578" i="25"/>
  <c r="DD578" i="25" s="1"/>
  <c r="DE578" i="25" s="1"/>
  <c r="DF578" i="25"/>
  <c r="CT539" i="25"/>
  <c r="CZ539" i="25"/>
  <c r="DD539" i="25" s="1"/>
  <c r="DE539" i="25" s="1"/>
  <c r="DF539" i="25"/>
  <c r="CZ589" i="25"/>
  <c r="DD589" i="25" s="1"/>
  <c r="DE589" i="25" s="1"/>
  <c r="DC589" i="25"/>
  <c r="DC590" i="25" s="1"/>
  <c r="DC591" i="25" s="1"/>
  <c r="DC592" i="25" s="1"/>
  <c r="DC593" i="25" s="1"/>
  <c r="DC594" i="25" s="1"/>
  <c r="DC595" i="25" s="1"/>
  <c r="DF589" i="25"/>
  <c r="CT617" i="25"/>
  <c r="CZ499" i="25"/>
  <c r="DD499" i="25" s="1"/>
  <c r="DE499" i="25" s="1"/>
  <c r="DF499" i="25"/>
  <c r="CZ508" i="25"/>
  <c r="DF508" i="25"/>
  <c r="CZ451" i="25"/>
  <c r="DD451" i="25" s="1"/>
  <c r="DE451" i="25" s="1"/>
  <c r="DF451" i="25"/>
  <c r="CY467" i="25"/>
  <c r="CZ467" i="25"/>
  <c r="DD467" i="25" s="1"/>
  <c r="DE467" i="25" s="1"/>
  <c r="DF467" i="25"/>
  <c r="CZ532" i="25"/>
  <c r="DD533" i="25" s="1"/>
  <c r="DE533" i="25" s="1"/>
  <c r="DF532" i="25"/>
  <c r="CZ521" i="25"/>
  <c r="DD522" i="25" s="1"/>
  <c r="DE522" i="25" s="1"/>
  <c r="DF521" i="25"/>
  <c r="CT522" i="25"/>
  <c r="CT526" i="25"/>
  <c r="CZ526" i="25"/>
  <c r="DD526" i="25" s="1"/>
  <c r="DE526" i="25" s="1"/>
  <c r="DF526" i="25"/>
  <c r="CZ538" i="25"/>
  <c r="DD538" i="25" s="1"/>
  <c r="DE538" i="25" s="1"/>
  <c r="DF538" i="25"/>
  <c r="CY615" i="25"/>
  <c r="CT591" i="25"/>
  <c r="DF591" i="25"/>
  <c r="CZ591" i="25"/>
  <c r="DD591" i="25" s="1"/>
  <c r="DE591" i="25" s="1"/>
  <c r="CZ477" i="25"/>
  <c r="DD478" i="25" s="1"/>
  <c r="DE478" i="25" s="1"/>
  <c r="DF477" i="25"/>
  <c r="CZ645" i="25"/>
  <c r="DD645" i="25" s="1"/>
  <c r="DE645" i="25" s="1"/>
  <c r="DF645" i="25"/>
  <c r="CZ479" i="25"/>
  <c r="DD479" i="25" s="1"/>
  <c r="DE479" i="25" s="1"/>
  <c r="DC479" i="25"/>
  <c r="DC480" i="25" s="1"/>
  <c r="DF479" i="25"/>
  <c r="CZ509" i="25"/>
  <c r="DD509" i="25" s="1"/>
  <c r="DE509" i="25" s="1"/>
  <c r="DC509" i="25"/>
  <c r="DC510" i="25" s="1"/>
  <c r="DC511" i="25" s="1"/>
  <c r="DC512" i="25" s="1"/>
  <c r="DC513" i="25" s="1"/>
  <c r="DC514" i="25" s="1"/>
  <c r="DF509" i="25"/>
  <c r="DF504" i="25"/>
  <c r="CZ504" i="25"/>
  <c r="DD504" i="25" s="1"/>
  <c r="DE504" i="25" s="1"/>
  <c r="CZ475" i="25"/>
  <c r="DD475" i="25" s="1"/>
  <c r="DE475" i="25" s="1"/>
  <c r="DF475" i="25"/>
  <c r="CT478" i="25"/>
  <c r="CT463" i="25"/>
  <c r="DF463" i="25"/>
  <c r="CZ463" i="25"/>
  <c r="DD463" i="25" s="1"/>
  <c r="DE463" i="25" s="1"/>
  <c r="CZ575" i="25"/>
  <c r="DD575" i="25" s="1"/>
  <c r="DE575" i="25" s="1"/>
  <c r="DF575" i="25"/>
  <c r="CZ523" i="25"/>
  <c r="DD523" i="25" s="1"/>
  <c r="DE523" i="25" s="1"/>
  <c r="DC523" i="25"/>
  <c r="DC524" i="25" s="1"/>
  <c r="DC525" i="25" s="1"/>
  <c r="DC526" i="25" s="1"/>
  <c r="DC527" i="25" s="1"/>
  <c r="DC528" i="25" s="1"/>
  <c r="DC529" i="25" s="1"/>
  <c r="DC530" i="25" s="1"/>
  <c r="DC531" i="25" s="1"/>
  <c r="DC532" i="25" s="1"/>
  <c r="DC533" i="25" s="1"/>
  <c r="DF523" i="25"/>
  <c r="CY522" i="25"/>
  <c r="CT547" i="25"/>
  <c r="CZ547" i="25"/>
  <c r="DD547" i="25" s="1"/>
  <c r="DE547" i="25" s="1"/>
  <c r="DF547" i="25"/>
  <c r="CT615" i="25"/>
  <c r="CZ623" i="25"/>
  <c r="DD624" i="25" s="1"/>
  <c r="DE624" i="25" s="1"/>
  <c r="DF623" i="25"/>
  <c r="CZ621" i="25"/>
  <c r="DD621" i="25" s="1"/>
  <c r="DE621" i="25" s="1"/>
  <c r="DF621" i="25"/>
  <c r="DF604" i="25"/>
  <c r="CZ604" i="25"/>
  <c r="DD604" i="25" s="1"/>
  <c r="DE604" i="25" s="1"/>
  <c r="CY453" i="25"/>
  <c r="DF453" i="25"/>
  <c r="CZ453" i="25"/>
  <c r="DD453" i="25" s="1"/>
  <c r="DE453" i="25" s="1"/>
  <c r="CZ480" i="25"/>
  <c r="DD480" i="25" s="1"/>
  <c r="DE480" i="25" s="1"/>
  <c r="DF480" i="25"/>
  <c r="CZ446" i="25"/>
  <c r="DD446" i="25" s="1"/>
  <c r="DE446" i="25" s="1"/>
  <c r="DF446" i="25"/>
  <c r="CZ469" i="25"/>
  <c r="DD469" i="25" s="1"/>
  <c r="DE469" i="25" s="1"/>
  <c r="DF469" i="25"/>
  <c r="DF576" i="25"/>
  <c r="CZ576" i="25"/>
  <c r="DD576" i="25" s="1"/>
  <c r="DE576" i="25" s="1"/>
  <c r="CZ543" i="25"/>
  <c r="DD543" i="25" s="1"/>
  <c r="DE543" i="25" s="1"/>
  <c r="DF543" i="25"/>
  <c r="CT544" i="25"/>
  <c r="DF544" i="25"/>
  <c r="CZ544" i="25"/>
  <c r="DD544" i="25" s="1"/>
  <c r="DE544" i="25" s="1"/>
  <c r="CT533" i="25"/>
  <c r="CZ533" i="25"/>
  <c r="DF533" i="25"/>
  <c r="CZ619" i="25"/>
  <c r="DD619" i="25" s="1"/>
  <c r="DE619" i="25" s="1"/>
  <c r="DF619" i="25"/>
  <c r="DF601" i="25"/>
  <c r="CZ601" i="25"/>
  <c r="DD601" i="25" s="1"/>
  <c r="DE601" i="25" s="1"/>
  <c r="CZ612" i="25"/>
  <c r="DD612" i="25" s="1"/>
  <c r="DE612" i="25" s="1"/>
  <c r="DF612" i="25"/>
  <c r="CZ624" i="25"/>
  <c r="DF624" i="25"/>
  <c r="CZ648" i="25"/>
  <c r="DD648" i="25" s="1"/>
  <c r="DE648" i="25" s="1"/>
  <c r="DF648" i="25"/>
  <c r="CY431" i="25"/>
  <c r="CZ431" i="25"/>
  <c r="DD431" i="25" s="1"/>
  <c r="DE431" i="25" s="1"/>
  <c r="DF431" i="25"/>
  <c r="CT431" i="25"/>
  <c r="CY447" i="25"/>
  <c r="DF447" i="25"/>
  <c r="CZ447" i="25"/>
  <c r="DD447" i="25" s="1"/>
  <c r="DE447" i="25" s="1"/>
  <c r="CZ581" i="25"/>
  <c r="DF581" i="25"/>
  <c r="CZ546" i="25"/>
  <c r="DD546" i="25" s="1"/>
  <c r="DE546" i="25" s="1"/>
  <c r="DF546" i="25"/>
  <c r="CY541" i="25"/>
  <c r="CZ541" i="25"/>
  <c r="DD541" i="25" s="1"/>
  <c r="DE541" i="25" s="1"/>
  <c r="DF541" i="25"/>
  <c r="CZ608" i="25"/>
  <c r="DD608" i="25" s="1"/>
  <c r="DE608" i="25" s="1"/>
  <c r="DF608" i="25"/>
  <c r="CZ651" i="25"/>
  <c r="DD651" i="25" s="1"/>
  <c r="DE651" i="25" s="1"/>
  <c r="DF651" i="25"/>
  <c r="DF473" i="25"/>
  <c r="CZ473" i="25"/>
  <c r="DD473" i="25" s="1"/>
  <c r="DE473" i="25" s="1"/>
  <c r="CT427" i="25"/>
  <c r="CZ427" i="25"/>
  <c r="DD427" i="25" s="1"/>
  <c r="DE427" i="25" s="1"/>
  <c r="DF427" i="25"/>
  <c r="CY427" i="25"/>
  <c r="CZ618" i="25"/>
  <c r="DD618" i="25" s="1"/>
  <c r="DE618" i="25" s="1"/>
  <c r="DF618" i="25"/>
  <c r="CZ474" i="25"/>
  <c r="DD474" i="25" s="1"/>
  <c r="DE474" i="25" s="1"/>
  <c r="DF474" i="25"/>
  <c r="DF529" i="25"/>
  <c r="CZ529" i="25"/>
  <c r="DD529" i="25" s="1"/>
  <c r="DE529" i="25" s="1"/>
  <c r="CZ548" i="25"/>
  <c r="DD548" i="25" s="1"/>
  <c r="DE548" i="25" s="1"/>
  <c r="DF548" i="25"/>
  <c r="CZ647" i="25"/>
  <c r="DD647" i="25" s="1"/>
  <c r="DE647" i="25" s="1"/>
  <c r="DF647" i="25"/>
  <c r="CZ620" i="25"/>
  <c r="DD620" i="25" s="1"/>
  <c r="DE620" i="25" s="1"/>
  <c r="DF620" i="25"/>
  <c r="CZ600" i="25"/>
  <c r="DD600" i="25" s="1"/>
  <c r="DE600" i="25" s="1"/>
  <c r="DF600" i="25"/>
  <c r="CZ622" i="25"/>
  <c r="DD622" i="25" s="1"/>
  <c r="DE622" i="25" s="1"/>
  <c r="DF622" i="25"/>
  <c r="CY525" i="25"/>
  <c r="DF525" i="25"/>
  <c r="CZ525" i="25"/>
  <c r="DD525" i="25" s="1"/>
  <c r="DE525" i="25" s="1"/>
  <c r="CZ655" i="25"/>
  <c r="DD655" i="25" s="1"/>
  <c r="DE655" i="25" s="1"/>
  <c r="DC655" i="25"/>
  <c r="DC656" i="25" s="1"/>
  <c r="DC657" i="25" s="1"/>
  <c r="DC658" i="25" s="1"/>
  <c r="DC659" i="25" s="1"/>
  <c r="DC660" i="25" s="1"/>
  <c r="DF655" i="25"/>
  <c r="CZ599" i="25"/>
  <c r="DD599" i="25" s="1"/>
  <c r="DE599" i="25" s="1"/>
  <c r="DF599" i="25"/>
  <c r="CY622" i="25"/>
  <c r="CY607" i="25"/>
  <c r="CZ607" i="25"/>
  <c r="DD607" i="25" s="1"/>
  <c r="DE607" i="25" s="1"/>
  <c r="DC607" i="25"/>
  <c r="DC608" i="25" s="1"/>
  <c r="DC609" i="25" s="1"/>
  <c r="DC610" i="25" s="1"/>
  <c r="DC611" i="25" s="1"/>
  <c r="DC612" i="25" s="1"/>
  <c r="DC613" i="25" s="1"/>
  <c r="DC614" i="25" s="1"/>
  <c r="DC615" i="25" s="1"/>
  <c r="DC616" i="25" s="1"/>
  <c r="DC617" i="25" s="1"/>
  <c r="DC618" i="25" s="1"/>
  <c r="DC619" i="25" s="1"/>
  <c r="DC620" i="25" s="1"/>
  <c r="DC621" i="25" s="1"/>
  <c r="DC622" i="25" s="1"/>
  <c r="DC623" i="25" s="1"/>
  <c r="DC624" i="25" s="1"/>
  <c r="DF607" i="25"/>
  <c r="CY605" i="25"/>
  <c r="CZ605" i="25"/>
  <c r="DD606" i="25" s="1"/>
  <c r="DE606" i="25" s="1"/>
  <c r="DF605" i="25"/>
  <c r="CZ464" i="25"/>
  <c r="DD464" i="25" s="1"/>
  <c r="DE464" i="25" s="1"/>
  <c r="DF464" i="25"/>
  <c r="CZ448" i="25"/>
  <c r="DD448" i="25" s="1"/>
  <c r="DE448" i="25" s="1"/>
  <c r="DF448" i="25"/>
  <c r="CY455" i="25"/>
  <c r="CZ455" i="25"/>
  <c r="DD455" i="25" s="1"/>
  <c r="DE455" i="25" s="1"/>
  <c r="DF455" i="25"/>
  <c r="CY542" i="25"/>
  <c r="CZ542" i="25"/>
  <c r="DD542" i="25" s="1"/>
  <c r="DE542" i="25" s="1"/>
  <c r="DF542" i="25"/>
  <c r="CZ476" i="25"/>
  <c r="DD476" i="25" s="1"/>
  <c r="DE476" i="25" s="1"/>
  <c r="DF476" i="25"/>
  <c r="CZ552" i="25"/>
  <c r="DD552" i="25" s="1"/>
  <c r="DE552" i="25" s="1"/>
  <c r="DC552" i="25"/>
  <c r="DC553" i="25" s="1"/>
  <c r="DF552" i="25"/>
  <c r="CZ540" i="25"/>
  <c r="DD540" i="25" s="1"/>
  <c r="DE540" i="25" s="1"/>
  <c r="DF540" i="25"/>
  <c r="CZ654" i="25"/>
  <c r="DF654" i="25"/>
  <c r="CZ590" i="25"/>
  <c r="DD590" i="25" s="1"/>
  <c r="DE590" i="25" s="1"/>
  <c r="DF590" i="25"/>
  <c r="CZ459" i="25"/>
  <c r="DD460" i="25" s="1"/>
  <c r="DE460" i="25" s="1"/>
  <c r="DF459" i="25"/>
  <c r="DF582" i="25"/>
  <c r="CZ582" i="25"/>
  <c r="DD582" i="25" s="1"/>
  <c r="DE582" i="25" s="1"/>
  <c r="DC582" i="25"/>
  <c r="DC583" i="25" s="1"/>
  <c r="DC584" i="25" s="1"/>
  <c r="DC585" i="25" s="1"/>
  <c r="DC586" i="25" s="1"/>
  <c r="DC587" i="25" s="1"/>
  <c r="CT548" i="25"/>
  <c r="CZ616" i="25"/>
  <c r="DD616" i="25" s="1"/>
  <c r="DE616" i="25" s="1"/>
  <c r="DF616" i="25"/>
  <c r="CZ449" i="25"/>
  <c r="DF449" i="25"/>
  <c r="CZ536" i="25"/>
  <c r="DD536" i="25" s="1"/>
  <c r="DE536" i="25" s="1"/>
  <c r="DF536" i="25"/>
  <c r="CY609" i="25"/>
  <c r="CZ609" i="25"/>
  <c r="DD609" i="25" s="1"/>
  <c r="DE609" i="25" s="1"/>
  <c r="DF609" i="25"/>
  <c r="CZ603" i="25"/>
  <c r="DD603" i="25" s="1"/>
  <c r="DE603" i="25" s="1"/>
  <c r="DF603" i="25"/>
  <c r="CZ580" i="25"/>
  <c r="DD580" i="25" s="1"/>
  <c r="DE580" i="25" s="1"/>
  <c r="DF580" i="25"/>
  <c r="CZ551" i="25"/>
  <c r="DF551" i="25"/>
  <c r="CT466" i="25"/>
  <c r="DF466" i="25"/>
  <c r="CZ466" i="25"/>
  <c r="DD466" i="25" s="1"/>
  <c r="DE466" i="25" s="1"/>
  <c r="CZ553" i="25"/>
  <c r="DD553" i="25" s="1"/>
  <c r="DE553" i="25" s="1"/>
  <c r="DF553" i="25"/>
  <c r="CZ626" i="25"/>
  <c r="DD626" i="25" s="1"/>
  <c r="DE626" i="25" s="1"/>
  <c r="DF626" i="25"/>
  <c r="CT432" i="25"/>
  <c r="DF432" i="25"/>
  <c r="CZ432" i="25"/>
  <c r="DD432" i="25" s="1"/>
  <c r="DE432" i="25" s="1"/>
  <c r="CY432" i="25"/>
  <c r="DF470" i="25"/>
  <c r="CZ470" i="25"/>
  <c r="DD470" i="25" s="1"/>
  <c r="DE470" i="25" s="1"/>
  <c r="CY448" i="25"/>
  <c r="CZ461" i="25"/>
  <c r="DD461" i="25" s="1"/>
  <c r="DE461" i="25" s="1"/>
  <c r="DC461" i="25"/>
  <c r="DC462" i="25" s="1"/>
  <c r="DC463" i="25" s="1"/>
  <c r="DC464" i="25" s="1"/>
  <c r="DC465" i="25" s="1"/>
  <c r="DC466" i="25" s="1"/>
  <c r="DC467" i="25" s="1"/>
  <c r="DC468" i="25" s="1"/>
  <c r="DC469" i="25" s="1"/>
  <c r="DC470" i="25" s="1"/>
  <c r="DC471" i="25" s="1"/>
  <c r="DC472" i="25" s="1"/>
  <c r="DC473" i="25" s="1"/>
  <c r="DC474" i="25" s="1"/>
  <c r="DC475" i="25" s="1"/>
  <c r="DC476" i="25" s="1"/>
  <c r="DC477" i="25" s="1"/>
  <c r="DC478" i="25" s="1"/>
  <c r="DF461" i="25"/>
  <c r="CZ520" i="25"/>
  <c r="DD520" i="25" s="1"/>
  <c r="DE520" i="25" s="1"/>
  <c r="DF520" i="25"/>
  <c r="CT531" i="25"/>
  <c r="CZ531" i="25"/>
  <c r="DD531" i="25" s="1"/>
  <c r="DE531" i="25" s="1"/>
  <c r="DF531" i="25"/>
  <c r="CY614" i="25"/>
  <c r="CZ598" i="25"/>
  <c r="DD598" i="25" s="1"/>
  <c r="DE598" i="25" s="1"/>
  <c r="DF598" i="25"/>
  <c r="CZ527" i="25"/>
  <c r="DD527" i="25" s="1"/>
  <c r="DE527" i="25" s="1"/>
  <c r="DF527" i="25"/>
  <c r="DD659" i="25"/>
  <c r="DE659" i="25" s="1"/>
  <c r="CY494" i="25"/>
  <c r="DF494" i="25"/>
  <c r="CZ494" i="25"/>
  <c r="DD494" i="25" s="1"/>
  <c r="DE494" i="25" s="1"/>
  <c r="CT493" i="25"/>
  <c r="CZ493" i="25"/>
  <c r="DD493" i="25" s="1"/>
  <c r="DE493" i="25" s="1"/>
  <c r="DF493" i="25"/>
  <c r="CT442" i="25"/>
  <c r="CU442" i="25" s="1"/>
  <c r="CW628" i="25"/>
  <c r="CW613" i="25"/>
  <c r="CW601" i="25"/>
  <c r="CW591" i="25"/>
  <c r="CW587" i="25"/>
  <c r="CW583" i="25"/>
  <c r="CW572" i="25"/>
  <c r="CW569" i="25"/>
  <c r="CW543" i="25"/>
  <c r="CW531" i="25"/>
  <c r="CW522" i="25"/>
  <c r="CW515" i="25"/>
  <c r="CW503" i="25"/>
  <c r="CW497" i="25"/>
  <c r="CW483" i="25"/>
  <c r="CW472" i="25"/>
  <c r="CW460" i="25"/>
  <c r="CW450" i="25"/>
  <c r="CW656" i="25"/>
  <c r="CW653" i="25"/>
  <c r="CW648" i="25"/>
  <c r="CW645" i="25"/>
  <c r="CW632" i="25"/>
  <c r="CW624" i="25"/>
  <c r="CW612" i="25"/>
  <c r="CW600" i="25"/>
  <c r="CW590" i="25"/>
  <c r="CW578" i="25"/>
  <c r="CW574" i="25"/>
  <c r="CW559" i="25"/>
  <c r="CW552" i="25"/>
  <c r="CW542" i="25"/>
  <c r="CW530" i="25"/>
  <c r="CW493" i="25"/>
  <c r="CW486" i="25"/>
  <c r="CW459" i="25"/>
  <c r="CW442" i="25"/>
  <c r="CW642" i="25"/>
  <c r="CW623" i="25"/>
  <c r="CW611" i="25"/>
  <c r="CW599" i="25"/>
  <c r="CW589" i="25"/>
  <c r="CW565" i="25"/>
  <c r="CW555" i="25"/>
  <c r="CW541" i="25"/>
  <c r="CW529" i="25"/>
  <c r="CW512" i="25"/>
  <c r="CW508" i="25"/>
  <c r="CW470" i="25"/>
  <c r="CW458" i="25"/>
  <c r="CW449" i="25"/>
  <c r="CW633" i="25"/>
  <c r="CW652" i="25"/>
  <c r="CW638" i="25"/>
  <c r="CW627" i="25"/>
  <c r="CW622" i="25"/>
  <c r="CW610" i="25"/>
  <c r="CW598" i="25"/>
  <c r="CW577" i="25"/>
  <c r="CW540" i="25"/>
  <c r="CW528" i="25"/>
  <c r="CW521" i="25"/>
  <c r="CW502" i="25"/>
  <c r="CW496" i="25"/>
  <c r="CW489" i="25"/>
  <c r="CW482" i="25"/>
  <c r="CW479" i="25"/>
  <c r="CW469" i="25"/>
  <c r="CW457" i="25"/>
  <c r="CW660" i="25"/>
  <c r="CW614" i="25"/>
  <c r="CW579" i="25"/>
  <c r="CW532" i="25"/>
  <c r="CW480" i="25"/>
  <c r="CW659" i="25"/>
  <c r="CW631" i="25"/>
  <c r="CW621" i="25"/>
  <c r="CW609" i="25"/>
  <c r="CW597" i="25"/>
  <c r="CW586" i="25"/>
  <c r="CW582" i="25"/>
  <c r="CW568" i="25"/>
  <c r="CW564" i="25"/>
  <c r="CW558" i="25"/>
  <c r="CW551" i="25"/>
  <c r="CW539" i="25"/>
  <c r="CW527" i="25"/>
  <c r="CW520" i="25"/>
  <c r="CW511" i="25"/>
  <c r="CW505" i="25"/>
  <c r="CW468" i="25"/>
  <c r="CW456" i="25"/>
  <c r="CW448" i="25"/>
  <c r="CW639" i="25"/>
  <c r="CW556" i="25"/>
  <c r="CW506" i="25"/>
  <c r="CW651" i="25"/>
  <c r="CW647" i="25"/>
  <c r="CW644" i="25"/>
  <c r="CW637" i="25"/>
  <c r="CW620" i="25"/>
  <c r="CW608" i="25"/>
  <c r="CW596" i="25"/>
  <c r="CW571" i="25"/>
  <c r="CW554" i="25"/>
  <c r="CW550" i="25"/>
  <c r="CW538" i="25"/>
  <c r="CW526" i="25"/>
  <c r="CW519" i="25"/>
  <c r="CW499" i="25"/>
  <c r="CW492" i="25"/>
  <c r="CW485" i="25"/>
  <c r="CW467" i="25"/>
  <c r="CW455" i="25"/>
  <c r="CW447" i="25"/>
  <c r="CW461" i="25"/>
  <c r="CW500" i="25"/>
  <c r="CW655" i="25"/>
  <c r="CW641" i="25"/>
  <c r="CW619" i="25"/>
  <c r="CW607" i="25"/>
  <c r="CW588" i="25"/>
  <c r="CW581" i="25"/>
  <c r="CW576" i="25"/>
  <c r="CW573" i="25"/>
  <c r="CW549" i="25"/>
  <c r="CW537" i="25"/>
  <c r="CW525" i="25"/>
  <c r="CW518" i="25"/>
  <c r="CW514" i="25"/>
  <c r="CW510" i="25"/>
  <c r="CW507" i="25"/>
  <c r="CW495" i="25"/>
  <c r="CW481" i="25"/>
  <c r="CW478" i="25"/>
  <c r="CW466" i="25"/>
  <c r="CW454" i="25"/>
  <c r="CW446" i="25"/>
  <c r="CW602" i="25"/>
  <c r="CW658" i="25"/>
  <c r="CW650" i="25"/>
  <c r="CW636" i="25"/>
  <c r="CW630" i="25"/>
  <c r="CW618" i="25"/>
  <c r="CW606" i="25"/>
  <c r="CW595" i="25"/>
  <c r="CW585" i="25"/>
  <c r="CW563" i="25"/>
  <c r="CW548" i="25"/>
  <c r="CW536" i="25"/>
  <c r="CW517" i="25"/>
  <c r="CW488" i="25"/>
  <c r="CW477" i="25"/>
  <c r="CW465" i="25"/>
  <c r="CW453" i="25"/>
  <c r="CW445" i="25"/>
  <c r="CW544" i="25"/>
  <c r="CW635" i="25"/>
  <c r="CW626" i="25"/>
  <c r="CW617" i="25"/>
  <c r="CW605" i="25"/>
  <c r="CW567" i="25"/>
  <c r="CW562" i="25"/>
  <c r="CW557" i="25"/>
  <c r="CW547" i="25"/>
  <c r="CW535" i="25"/>
  <c r="CW524" i="25"/>
  <c r="CW516" i="25"/>
  <c r="CW504" i="25"/>
  <c r="CW501" i="25"/>
  <c r="CW498" i="25"/>
  <c r="CW491" i="25"/>
  <c r="CW476" i="25"/>
  <c r="CW464" i="25"/>
  <c r="CW452" i="25"/>
  <c r="CW444" i="25"/>
  <c r="CW643" i="25"/>
  <c r="CW471" i="25"/>
  <c r="CW646" i="25"/>
  <c r="CW640" i="25"/>
  <c r="CW634" i="25"/>
  <c r="CW629" i="25"/>
  <c r="CW616" i="25"/>
  <c r="CW604" i="25"/>
  <c r="CW594" i="25"/>
  <c r="CW580" i="25"/>
  <c r="CW575" i="25"/>
  <c r="CW561" i="25"/>
  <c r="CW546" i="25"/>
  <c r="CW534" i="25"/>
  <c r="CW484" i="25"/>
  <c r="CW475" i="25"/>
  <c r="CW463" i="25"/>
  <c r="CW443" i="25"/>
  <c r="CW657" i="25"/>
  <c r="CW592" i="25"/>
  <c r="CW566" i="25"/>
  <c r="CW490" i="25"/>
  <c r="CW654" i="25"/>
  <c r="CW649" i="25"/>
  <c r="CW615" i="25"/>
  <c r="CW603" i="25"/>
  <c r="CW593" i="25"/>
  <c r="CW584" i="25"/>
  <c r="CW570" i="25"/>
  <c r="CW553" i="25"/>
  <c r="CW545" i="25"/>
  <c r="CW533" i="25"/>
  <c r="CW523" i="25"/>
  <c r="CW509" i="25"/>
  <c r="CW494" i="25"/>
  <c r="CW487" i="25"/>
  <c r="CW474" i="25"/>
  <c r="CW462" i="25"/>
  <c r="CW451" i="25"/>
  <c r="CW625" i="25"/>
  <c r="CW560" i="25"/>
  <c r="CW513" i="25"/>
  <c r="CW473" i="25"/>
  <c r="CT638" i="25"/>
  <c r="CT609" i="25"/>
  <c r="CT597" i="25"/>
  <c r="CY589" i="25"/>
  <c r="DB589" i="25" s="1"/>
  <c r="CT589" i="25"/>
  <c r="CU589" i="25" s="1"/>
  <c r="CV589" i="25" s="1"/>
  <c r="CY636" i="25"/>
  <c r="CT636" i="25"/>
  <c r="CR643" i="25"/>
  <c r="CO643" i="25"/>
  <c r="CS642" i="25" s="1"/>
  <c r="CX642" i="25" s="1"/>
  <c r="CR628" i="25"/>
  <c r="CO628" i="25"/>
  <c r="CS627" i="25" s="1"/>
  <c r="CX627" i="25" s="1"/>
  <c r="CY612" i="25"/>
  <c r="CT612" i="25"/>
  <c r="CX629" i="25"/>
  <c r="CT649" i="25"/>
  <c r="CY649" i="25"/>
  <c r="CY623" i="25"/>
  <c r="CT623" i="25"/>
  <c r="CY646" i="25"/>
  <c r="CT646" i="25"/>
  <c r="CY625" i="25"/>
  <c r="CT625" i="25"/>
  <c r="CY620" i="25"/>
  <c r="CT620" i="25"/>
  <c r="CT592" i="25"/>
  <c r="CY592" i="25"/>
  <c r="CY647" i="25"/>
  <c r="CT647" i="25"/>
  <c r="CY652" i="25"/>
  <c r="CT652" i="25"/>
  <c r="CT655" i="25"/>
  <c r="CY655" i="25"/>
  <c r="CY613" i="25"/>
  <c r="CT613" i="25"/>
  <c r="CT634" i="25"/>
  <c r="CY634" i="25"/>
  <c r="CY626" i="25"/>
  <c r="CT626" i="25"/>
  <c r="CY619" i="25"/>
  <c r="CT619" i="25"/>
  <c r="CY599" i="25"/>
  <c r="CT599" i="25"/>
  <c r="CT654" i="25"/>
  <c r="CY654" i="25"/>
  <c r="CY608" i="25"/>
  <c r="CT608" i="25"/>
  <c r="CY601" i="25"/>
  <c r="CT601" i="25"/>
  <c r="CT630" i="25"/>
  <c r="CY630" i="25"/>
  <c r="CT653" i="25"/>
  <c r="CY653" i="25"/>
  <c r="CT600" i="25"/>
  <c r="CY600" i="25"/>
  <c r="CY651" i="25"/>
  <c r="CT651" i="25"/>
  <c r="CS588" i="25"/>
  <c r="CV588" i="25" s="1"/>
  <c r="CX637" i="25"/>
  <c r="CY531" i="25"/>
  <c r="CT525" i="25"/>
  <c r="CY544" i="25"/>
  <c r="CX564" i="25"/>
  <c r="CT567" i="25"/>
  <c r="CT542" i="25"/>
  <c r="CT519" i="25"/>
  <c r="CY519" i="25"/>
  <c r="CY563" i="25"/>
  <c r="CT563" i="25"/>
  <c r="CY523" i="25"/>
  <c r="CT523" i="25"/>
  <c r="CT516" i="25"/>
  <c r="CU516" i="25" s="1"/>
  <c r="CV516" i="25" s="1"/>
  <c r="CY535" i="25"/>
  <c r="CT535" i="25"/>
  <c r="CX556" i="25"/>
  <c r="CT581" i="25"/>
  <c r="CY581" i="25"/>
  <c r="CY578" i="25"/>
  <c r="CT578" i="25"/>
  <c r="CY552" i="25"/>
  <c r="CT552" i="25"/>
  <c r="CT582" i="25"/>
  <c r="CY582" i="25"/>
  <c r="CT532" i="25"/>
  <c r="CY532" i="25"/>
  <c r="CY553" i="25"/>
  <c r="CT553" i="25"/>
  <c r="CT580" i="25"/>
  <c r="CY580" i="25"/>
  <c r="CY575" i="25"/>
  <c r="CT575" i="25"/>
  <c r="CT520" i="25"/>
  <c r="CY520" i="25"/>
  <c r="CR570" i="25"/>
  <c r="CO570" i="25"/>
  <c r="CS569" i="25" s="1"/>
  <c r="CX569" i="25" s="1"/>
  <c r="CY576" i="25"/>
  <c r="CT576" i="25"/>
  <c r="CR555" i="25"/>
  <c r="CO555" i="25"/>
  <c r="CS554" i="25" s="1"/>
  <c r="CX554" i="25" s="1"/>
  <c r="CY560" i="25"/>
  <c r="CT560" i="25"/>
  <c r="CY549" i="25"/>
  <c r="CT549" i="25"/>
  <c r="CT543" i="25"/>
  <c r="CY543" i="25"/>
  <c r="CT521" i="25"/>
  <c r="CY521" i="25"/>
  <c r="CY568" i="25"/>
  <c r="CT568" i="25"/>
  <c r="CX483" i="25"/>
  <c r="CY483" i="25" s="1"/>
  <c r="CY463" i="25"/>
  <c r="CT447" i="25"/>
  <c r="CT453" i="25"/>
  <c r="CT494" i="25"/>
  <c r="CT467" i="25"/>
  <c r="CY471" i="25"/>
  <c r="CT505" i="25"/>
  <c r="CY505" i="25"/>
  <c r="CR497" i="25"/>
  <c r="CO497" i="25"/>
  <c r="CS496" i="25" s="1"/>
  <c r="CX496" i="25" s="1"/>
  <c r="CY474" i="25"/>
  <c r="CT474" i="25"/>
  <c r="CY504" i="25"/>
  <c r="CT504" i="25"/>
  <c r="CY480" i="25"/>
  <c r="CT480" i="25"/>
  <c r="CS442" i="25"/>
  <c r="CT456" i="25"/>
  <c r="CY456" i="25"/>
  <c r="CT446" i="25"/>
  <c r="CY446" i="25"/>
  <c r="CY485" i="25"/>
  <c r="CT485" i="25"/>
  <c r="CY450" i="25"/>
  <c r="CT450" i="25"/>
  <c r="CT499" i="25"/>
  <c r="CY499" i="25"/>
  <c r="CY475" i="25"/>
  <c r="CT475" i="25"/>
  <c r="CY443" i="25"/>
  <c r="DB443" i="25" s="1"/>
  <c r="CT443" i="25"/>
  <c r="CY513" i="25"/>
  <c r="CT513" i="25"/>
  <c r="CY490" i="25"/>
  <c r="CT490" i="25"/>
  <c r="CT483" i="25"/>
  <c r="CT458" i="25"/>
  <c r="CY458" i="25"/>
  <c r="CR482" i="25"/>
  <c r="CO482" i="25"/>
  <c r="CS481" i="25" s="1"/>
  <c r="CX481" i="25" s="1"/>
  <c r="CY451" i="25"/>
  <c r="CT451" i="25"/>
  <c r="CY479" i="25"/>
  <c r="CT479" i="25"/>
  <c r="CT508" i="25"/>
  <c r="CY508" i="25"/>
  <c r="CT509" i="25"/>
  <c r="CY509" i="25"/>
  <c r="CY454" i="25"/>
  <c r="CT454" i="25"/>
  <c r="CW403" i="25"/>
  <c r="CW409" i="25"/>
  <c r="CW415" i="25"/>
  <c r="CW421" i="25"/>
  <c r="CW427" i="25"/>
  <c r="CW433" i="25"/>
  <c r="CW439" i="25"/>
  <c r="CW405" i="25"/>
  <c r="CW411" i="25"/>
  <c r="CW417" i="25"/>
  <c r="CW423" i="25"/>
  <c r="CW429" i="25"/>
  <c r="CW435" i="25"/>
  <c r="CW441" i="25"/>
  <c r="CW412" i="25"/>
  <c r="CW418" i="25"/>
  <c r="CW424" i="25"/>
  <c r="CW430" i="25"/>
  <c r="CW413" i="25"/>
  <c r="CW416" i="25"/>
  <c r="CW401" i="25"/>
  <c r="CW431" i="25"/>
  <c r="CW410" i="25"/>
  <c r="CW422" i="25"/>
  <c r="CW434" i="25"/>
  <c r="CW440" i="25"/>
  <c r="CW406" i="25"/>
  <c r="CW436" i="25"/>
  <c r="CW407" i="25"/>
  <c r="CW419" i="25"/>
  <c r="CW425" i="25"/>
  <c r="CW437" i="25"/>
  <c r="CW404" i="25"/>
  <c r="CW428" i="25"/>
  <c r="CW402" i="25"/>
  <c r="CW408" i="25"/>
  <c r="CW414" i="25"/>
  <c r="CW420" i="25"/>
  <c r="CW426" i="25"/>
  <c r="CW432" i="25"/>
  <c r="CW438" i="25"/>
  <c r="CR424" i="25"/>
  <c r="CO424" i="25"/>
  <c r="CS423" i="25" s="1"/>
  <c r="CX423" i="25" s="1"/>
  <c r="CR409" i="25"/>
  <c r="CO409" i="25"/>
  <c r="CS408" i="25" s="1"/>
  <c r="CX408" i="25" s="1"/>
  <c r="BJ21" i="25"/>
  <c r="BJ22" i="25"/>
  <c r="BJ24" i="25"/>
  <c r="BJ23" i="25"/>
  <c r="BJ25" i="25"/>
  <c r="CW17" i="25"/>
  <c r="CW149" i="25"/>
  <c r="CW221" i="25"/>
  <c r="CW257" i="25"/>
  <c r="CW281" i="25"/>
  <c r="CW317" i="25"/>
  <c r="CW341" i="25"/>
  <c r="CW365" i="25"/>
  <c r="CW294" i="25"/>
  <c r="CW354" i="25"/>
  <c r="CW39" i="25"/>
  <c r="CW159" i="25"/>
  <c r="CW327" i="25"/>
  <c r="CW6" i="25"/>
  <c r="CW18" i="25"/>
  <c r="CW30" i="25"/>
  <c r="CW42" i="25"/>
  <c r="CW54" i="25"/>
  <c r="CW66" i="25"/>
  <c r="CW78" i="25"/>
  <c r="CW90" i="25"/>
  <c r="CW102" i="25"/>
  <c r="CW114" i="25"/>
  <c r="CW126" i="25"/>
  <c r="CW138" i="25"/>
  <c r="CW150" i="25"/>
  <c r="CW162" i="25"/>
  <c r="CW174" i="25"/>
  <c r="CW186" i="25"/>
  <c r="CW198" i="25"/>
  <c r="CW210" i="25"/>
  <c r="CW222" i="25"/>
  <c r="CW246" i="25"/>
  <c r="CW258" i="25"/>
  <c r="CW270" i="25"/>
  <c r="CW282" i="25"/>
  <c r="CW306" i="25"/>
  <c r="CW318" i="25"/>
  <c r="CW342" i="25"/>
  <c r="CW366" i="25"/>
  <c r="CW390" i="25"/>
  <c r="CW99" i="25"/>
  <c r="CW231" i="25"/>
  <c r="CW351" i="25"/>
  <c r="CW7" i="25"/>
  <c r="CW19" i="25"/>
  <c r="CW31" i="25"/>
  <c r="CW43" i="25"/>
  <c r="CW55" i="25"/>
  <c r="CW67" i="25"/>
  <c r="CW79" i="25"/>
  <c r="CW91" i="25"/>
  <c r="CW103" i="25"/>
  <c r="CW115" i="25"/>
  <c r="CW127" i="25"/>
  <c r="CW139" i="25"/>
  <c r="CW151" i="25"/>
  <c r="CW163" i="25"/>
  <c r="CW175" i="25"/>
  <c r="CW187" i="25"/>
  <c r="CW199" i="25"/>
  <c r="CW211" i="25"/>
  <c r="CW223" i="25"/>
  <c r="CW235" i="25"/>
  <c r="CW247" i="25"/>
  <c r="CW259" i="25"/>
  <c r="CW271" i="25"/>
  <c r="CW283" i="25"/>
  <c r="CW295" i="25"/>
  <c r="CW307" i="25"/>
  <c r="CW319" i="25"/>
  <c r="CW331" i="25"/>
  <c r="CW343" i="25"/>
  <c r="CW355" i="25"/>
  <c r="CW367" i="25"/>
  <c r="CW379" i="25"/>
  <c r="CW391" i="25"/>
  <c r="CW4" i="25"/>
  <c r="CW135" i="25"/>
  <c r="CW195" i="25"/>
  <c r="CW279" i="25"/>
  <c r="CW387" i="25"/>
  <c r="CW8" i="25"/>
  <c r="CW20" i="25"/>
  <c r="CW32" i="25"/>
  <c r="CW44" i="25"/>
  <c r="CW56" i="25"/>
  <c r="CW68" i="25"/>
  <c r="CW80" i="25"/>
  <c r="CW92" i="25"/>
  <c r="CW104" i="25"/>
  <c r="CW116" i="25"/>
  <c r="CW128" i="25"/>
  <c r="CW140" i="25"/>
  <c r="CW152" i="25"/>
  <c r="CW164" i="25"/>
  <c r="CW176" i="25"/>
  <c r="CW188" i="25"/>
  <c r="CW200" i="25"/>
  <c r="CW212" i="25"/>
  <c r="CW224" i="25"/>
  <c r="CW236" i="25"/>
  <c r="CW248" i="25"/>
  <c r="CW260" i="25"/>
  <c r="CW272" i="25"/>
  <c r="CW284" i="25"/>
  <c r="CW296" i="25"/>
  <c r="CW308" i="25"/>
  <c r="CW320" i="25"/>
  <c r="CW332" i="25"/>
  <c r="CW344" i="25"/>
  <c r="CW356" i="25"/>
  <c r="CW368" i="25"/>
  <c r="CW380" i="25"/>
  <c r="CW392" i="25"/>
  <c r="CW123" i="25"/>
  <c r="CW183" i="25"/>
  <c r="CW255" i="25"/>
  <c r="CW375" i="25"/>
  <c r="CW9" i="25"/>
  <c r="CW21" i="25"/>
  <c r="CW33" i="25"/>
  <c r="CW45" i="25"/>
  <c r="CW57" i="25"/>
  <c r="CW69" i="25"/>
  <c r="CW81" i="25"/>
  <c r="CW93" i="25"/>
  <c r="CW105" i="25"/>
  <c r="CW117" i="25"/>
  <c r="CW129" i="25"/>
  <c r="CW141" i="25"/>
  <c r="CW153" i="25"/>
  <c r="CW165" i="25"/>
  <c r="CW177" i="25"/>
  <c r="CW189" i="25"/>
  <c r="CW201" i="25"/>
  <c r="CW213" i="25"/>
  <c r="CW225" i="25"/>
  <c r="CW237" i="25"/>
  <c r="CW249" i="25"/>
  <c r="CW261" i="25"/>
  <c r="CW273" i="25"/>
  <c r="CW285" i="25"/>
  <c r="CW297" i="25"/>
  <c r="CW309" i="25"/>
  <c r="CW321" i="25"/>
  <c r="CW333" i="25"/>
  <c r="CW345" i="25"/>
  <c r="CW357" i="25"/>
  <c r="CW369" i="25"/>
  <c r="CW381" i="25"/>
  <c r="CW393" i="25"/>
  <c r="CW22" i="25"/>
  <c r="CW142" i="25"/>
  <c r="CW178" i="25"/>
  <c r="CW202" i="25"/>
  <c r="CW226" i="25"/>
  <c r="CW250" i="25"/>
  <c r="CW274" i="25"/>
  <c r="CW298" i="25"/>
  <c r="CW322" i="25"/>
  <c r="CW346" i="25"/>
  <c r="CW370" i="25"/>
  <c r="CW394" i="25"/>
  <c r="CW63" i="25"/>
  <c r="CW315" i="25"/>
  <c r="CW10" i="25"/>
  <c r="CW34" i="25"/>
  <c r="CW46" i="25"/>
  <c r="CW58" i="25"/>
  <c r="CW70" i="25"/>
  <c r="CW82" i="25"/>
  <c r="CW94" i="25"/>
  <c r="CW106" i="25"/>
  <c r="CW118" i="25"/>
  <c r="CW130" i="25"/>
  <c r="CW154" i="25"/>
  <c r="CW166" i="25"/>
  <c r="CW190" i="25"/>
  <c r="CW214" i="25"/>
  <c r="CW238" i="25"/>
  <c r="CW262" i="25"/>
  <c r="CW286" i="25"/>
  <c r="CW310" i="25"/>
  <c r="CW334" i="25"/>
  <c r="CW358" i="25"/>
  <c r="CW382" i="25"/>
  <c r="CW51" i="25"/>
  <c r="CW267" i="25"/>
  <c r="CW11" i="25"/>
  <c r="CW23" i="25"/>
  <c r="CW35" i="25"/>
  <c r="CW47" i="25"/>
  <c r="CW59" i="25"/>
  <c r="CW71" i="25"/>
  <c r="CW83" i="25"/>
  <c r="CW95" i="25"/>
  <c r="CW107" i="25"/>
  <c r="CW119" i="25"/>
  <c r="CW131" i="25"/>
  <c r="CW143" i="25"/>
  <c r="CW155" i="25"/>
  <c r="CW167" i="25"/>
  <c r="CW179" i="25"/>
  <c r="CW191" i="25"/>
  <c r="CW203" i="25"/>
  <c r="CW215" i="25"/>
  <c r="CW227" i="25"/>
  <c r="CW239" i="25"/>
  <c r="CW251" i="25"/>
  <c r="CW263" i="25"/>
  <c r="CW275" i="25"/>
  <c r="CW287" i="25"/>
  <c r="CW299" i="25"/>
  <c r="CW311" i="25"/>
  <c r="CW323" i="25"/>
  <c r="CW335" i="25"/>
  <c r="CW347" i="25"/>
  <c r="CW359" i="25"/>
  <c r="CW371" i="25"/>
  <c r="CW383" i="25"/>
  <c r="CW395" i="25"/>
  <c r="CW12" i="25"/>
  <c r="CW24" i="25"/>
  <c r="CW36" i="25"/>
  <c r="CW60" i="25"/>
  <c r="CW72" i="25"/>
  <c r="CW84" i="25"/>
  <c r="CW96" i="25"/>
  <c r="CW108" i="25"/>
  <c r="CW120" i="25"/>
  <c r="CW132" i="25"/>
  <c r="CW144" i="25"/>
  <c r="CW156" i="25"/>
  <c r="CW180" i="25"/>
  <c r="CW192" i="25"/>
  <c r="CW204" i="25"/>
  <c r="CW216" i="25"/>
  <c r="CW240" i="25"/>
  <c r="CW252" i="25"/>
  <c r="CW276" i="25"/>
  <c r="CW288" i="25"/>
  <c r="CW312" i="25"/>
  <c r="CW336" i="25"/>
  <c r="CW360" i="25"/>
  <c r="CW384" i="25"/>
  <c r="CW396" i="25"/>
  <c r="CW241" i="25"/>
  <c r="CW313" i="25"/>
  <c r="CW373" i="25"/>
  <c r="CW15" i="25"/>
  <c r="CW207" i="25"/>
  <c r="CW48" i="25"/>
  <c r="CW168" i="25"/>
  <c r="CW228" i="25"/>
  <c r="CW264" i="25"/>
  <c r="CW300" i="25"/>
  <c r="CW324" i="25"/>
  <c r="CW348" i="25"/>
  <c r="CW372" i="25"/>
  <c r="CW289" i="25"/>
  <c r="CW337" i="25"/>
  <c r="CW385" i="25"/>
  <c r="CW27" i="25"/>
  <c r="CW171" i="25"/>
  <c r="CW339" i="25"/>
  <c r="CW13" i="25"/>
  <c r="CW25" i="25"/>
  <c r="CW37" i="25"/>
  <c r="CW49" i="25"/>
  <c r="CW61" i="25"/>
  <c r="CW73" i="25"/>
  <c r="CW85" i="25"/>
  <c r="CW97" i="25"/>
  <c r="CW109" i="25"/>
  <c r="CW121" i="25"/>
  <c r="CW133" i="25"/>
  <c r="CW145" i="25"/>
  <c r="CW157" i="25"/>
  <c r="CW169" i="25"/>
  <c r="CW181" i="25"/>
  <c r="CW193" i="25"/>
  <c r="CW205" i="25"/>
  <c r="CW217" i="25"/>
  <c r="CW229" i="25"/>
  <c r="CW253" i="25"/>
  <c r="CW265" i="25"/>
  <c r="CW277" i="25"/>
  <c r="CW301" i="25"/>
  <c r="CW325" i="25"/>
  <c r="CW349" i="25"/>
  <c r="CW361" i="25"/>
  <c r="CW397" i="25"/>
  <c r="CW75" i="25"/>
  <c r="CW243" i="25"/>
  <c r="CW363" i="25"/>
  <c r="CW14" i="25"/>
  <c r="CW26" i="25"/>
  <c r="CW38" i="25"/>
  <c r="CW50" i="25"/>
  <c r="CW62" i="25"/>
  <c r="CW74" i="25"/>
  <c r="CW86" i="25"/>
  <c r="CW98" i="25"/>
  <c r="CW110" i="25"/>
  <c r="CW122" i="25"/>
  <c r="CW134" i="25"/>
  <c r="CW146" i="25"/>
  <c r="CW158" i="25"/>
  <c r="CW170" i="25"/>
  <c r="CW182" i="25"/>
  <c r="CW194" i="25"/>
  <c r="CW206" i="25"/>
  <c r="CW218" i="25"/>
  <c r="CW230" i="25"/>
  <c r="CW242" i="25"/>
  <c r="CW254" i="25"/>
  <c r="CW266" i="25"/>
  <c r="CW278" i="25"/>
  <c r="CW290" i="25"/>
  <c r="CW302" i="25"/>
  <c r="CW314" i="25"/>
  <c r="CW326" i="25"/>
  <c r="CW338" i="25"/>
  <c r="CW350" i="25"/>
  <c r="CW362" i="25"/>
  <c r="CW374" i="25"/>
  <c r="CW386" i="25"/>
  <c r="CW398" i="25"/>
  <c r="CW111" i="25"/>
  <c r="CW219" i="25"/>
  <c r="CW291" i="25"/>
  <c r="CW399" i="25"/>
  <c r="CW16" i="25"/>
  <c r="CW28" i="25"/>
  <c r="CW40" i="25"/>
  <c r="CW52" i="25"/>
  <c r="CW64" i="25"/>
  <c r="CW76" i="25"/>
  <c r="CW88" i="25"/>
  <c r="CW100" i="25"/>
  <c r="CW112" i="25"/>
  <c r="CW124" i="25"/>
  <c r="CW136" i="25"/>
  <c r="CW148" i="25"/>
  <c r="CW160" i="25"/>
  <c r="CW172" i="25"/>
  <c r="CW184" i="25"/>
  <c r="CW196" i="25"/>
  <c r="CW208" i="25"/>
  <c r="CW220" i="25"/>
  <c r="CW232" i="25"/>
  <c r="CW244" i="25"/>
  <c r="CW256" i="25"/>
  <c r="CW268" i="25"/>
  <c r="CW280" i="25"/>
  <c r="CW292" i="25"/>
  <c r="CW304" i="25"/>
  <c r="CW316" i="25"/>
  <c r="CW328" i="25"/>
  <c r="CW340" i="25"/>
  <c r="CW352" i="25"/>
  <c r="CW364" i="25"/>
  <c r="CW376" i="25"/>
  <c r="CW388" i="25"/>
  <c r="CW400" i="25"/>
  <c r="CW5" i="25"/>
  <c r="CW29" i="25"/>
  <c r="CW41" i="25"/>
  <c r="CW53" i="25"/>
  <c r="CW65" i="25"/>
  <c r="CW77" i="25"/>
  <c r="CW89" i="25"/>
  <c r="CW101" i="25"/>
  <c r="CW113" i="25"/>
  <c r="CW125" i="25"/>
  <c r="CW137" i="25"/>
  <c r="CW161" i="25"/>
  <c r="CW173" i="25"/>
  <c r="CW185" i="25"/>
  <c r="CW197" i="25"/>
  <c r="CW209" i="25"/>
  <c r="CW233" i="25"/>
  <c r="CW245" i="25"/>
  <c r="CW269" i="25"/>
  <c r="CW293" i="25"/>
  <c r="CW305" i="25"/>
  <c r="CW329" i="25"/>
  <c r="CW353" i="25"/>
  <c r="CW377" i="25"/>
  <c r="CW389" i="25"/>
  <c r="CW234" i="25"/>
  <c r="CW330" i="25"/>
  <c r="CW378" i="25"/>
  <c r="CW87" i="25"/>
  <c r="CW147" i="25"/>
  <c r="CW303" i="25"/>
  <c r="BJ34" i="25"/>
  <c r="BJ46" i="25"/>
  <c r="BJ58" i="25"/>
  <c r="BJ70" i="25"/>
  <c r="BJ82" i="25"/>
  <c r="BJ8" i="25"/>
  <c r="BJ20" i="25"/>
  <c r="BJ7" i="25"/>
  <c r="BJ35" i="25"/>
  <c r="BJ47" i="25"/>
  <c r="BJ59" i="25"/>
  <c r="BJ71" i="25"/>
  <c r="BJ83" i="25"/>
  <c r="BJ9" i="25"/>
  <c r="BJ26" i="25"/>
  <c r="BJ51" i="25"/>
  <c r="BJ52" i="25"/>
  <c r="BJ81" i="25"/>
  <c r="BJ36" i="25"/>
  <c r="BJ48" i="25"/>
  <c r="BJ60" i="25"/>
  <c r="BJ72" i="25"/>
  <c r="BJ84" i="25"/>
  <c r="BJ10" i="25"/>
  <c r="BJ5" i="25"/>
  <c r="BJ37" i="25"/>
  <c r="BJ49" i="25"/>
  <c r="BJ61" i="25"/>
  <c r="BJ73" i="25"/>
  <c r="BJ85" i="25"/>
  <c r="BJ11" i="25"/>
  <c r="BJ38" i="25"/>
  <c r="BJ50" i="25"/>
  <c r="BJ62" i="25"/>
  <c r="BJ74" i="25"/>
  <c r="BJ86" i="25"/>
  <c r="BJ12" i="25"/>
  <c r="BJ39" i="25"/>
  <c r="BJ63" i="25"/>
  <c r="BJ75" i="25"/>
  <c r="BJ87" i="25"/>
  <c r="BJ13" i="25"/>
  <c r="BJ40" i="25"/>
  <c r="BJ76" i="25"/>
  <c r="BJ88" i="25"/>
  <c r="BJ14" i="25"/>
  <c r="BJ57" i="25"/>
  <c r="BJ64" i="25"/>
  <c r="BJ41" i="25"/>
  <c r="BJ53" i="25"/>
  <c r="BJ65" i="25"/>
  <c r="BJ77" i="25"/>
  <c r="BJ89" i="25"/>
  <c r="BJ15" i="25"/>
  <c r="BJ30" i="25"/>
  <c r="BJ42" i="25"/>
  <c r="BJ54" i="25"/>
  <c r="BJ66" i="25"/>
  <c r="BJ78" i="25"/>
  <c r="BJ90" i="25"/>
  <c r="BJ16" i="25"/>
  <c r="BJ31" i="25"/>
  <c r="BJ43" i="25"/>
  <c r="BJ55" i="25"/>
  <c r="BJ67" i="25"/>
  <c r="BJ79" i="25"/>
  <c r="BJ29" i="25"/>
  <c r="BJ17" i="25"/>
  <c r="BJ32" i="25"/>
  <c r="BJ44" i="25"/>
  <c r="BJ56" i="25"/>
  <c r="BJ68" i="25"/>
  <c r="BJ80" i="25"/>
  <c r="BJ6" i="25"/>
  <c r="BJ18" i="25"/>
  <c r="BJ33" i="25"/>
  <c r="BJ45" i="25"/>
  <c r="BJ69" i="25"/>
  <c r="BJ19" i="25"/>
  <c r="CP43" i="25"/>
  <c r="CP44" i="25"/>
  <c r="CP45" i="25"/>
  <c r="CP60" i="25"/>
  <c r="CP72" i="25"/>
  <c r="CP76" i="25"/>
  <c r="CP77" i="25"/>
  <c r="CP78" i="25"/>
  <c r="CP116" i="25"/>
  <c r="CP117" i="25"/>
  <c r="CP118" i="25"/>
  <c r="CP133" i="25"/>
  <c r="CP145" i="25"/>
  <c r="CP149" i="25"/>
  <c r="CP150" i="25"/>
  <c r="CP151" i="25"/>
  <c r="CP189" i="25"/>
  <c r="CP190" i="25"/>
  <c r="CP191" i="25"/>
  <c r="CP206" i="25"/>
  <c r="CP218" i="25"/>
  <c r="CP222" i="25"/>
  <c r="CP223" i="25"/>
  <c r="CP224" i="25"/>
  <c r="CP262" i="25"/>
  <c r="CP263" i="25"/>
  <c r="CP264" i="25"/>
  <c r="CP279" i="25"/>
  <c r="CP291" i="25"/>
  <c r="CP295" i="25"/>
  <c r="CP296" i="25"/>
  <c r="CP297" i="25"/>
  <c r="CP335" i="25"/>
  <c r="CP336" i="25"/>
  <c r="CP337" i="25"/>
  <c r="CP352" i="25"/>
  <c r="CP364" i="25"/>
  <c r="CP368" i="25"/>
  <c r="CO42" i="25"/>
  <c r="CO43" i="25"/>
  <c r="CO58" i="25"/>
  <c r="CO60" i="25"/>
  <c r="CO61" i="25"/>
  <c r="CS60" i="25" s="1"/>
  <c r="CO62" i="25"/>
  <c r="CS61" i="25" s="1"/>
  <c r="CO63" i="25"/>
  <c r="CO64" i="25"/>
  <c r="CO65" i="25"/>
  <c r="CO66" i="25"/>
  <c r="CO67" i="25"/>
  <c r="CO68" i="25"/>
  <c r="CO69" i="25"/>
  <c r="CO70" i="25"/>
  <c r="CO72" i="25"/>
  <c r="CO73" i="25"/>
  <c r="CS72" i="25" s="1"/>
  <c r="CO74" i="25"/>
  <c r="CS73" i="25" s="1"/>
  <c r="CO75" i="25"/>
  <c r="CO76" i="25"/>
  <c r="CO77" i="25"/>
  <c r="CS76" i="25" s="1"/>
  <c r="CO115" i="25"/>
  <c r="CO116" i="25"/>
  <c r="CO131" i="25"/>
  <c r="CO133" i="25"/>
  <c r="CO134" i="25"/>
  <c r="CS133" i="25" s="1"/>
  <c r="CO135" i="25"/>
  <c r="CS134" i="25" s="1"/>
  <c r="CO136" i="25"/>
  <c r="CO137" i="25"/>
  <c r="CO138" i="25"/>
  <c r="CO139" i="25"/>
  <c r="CO140" i="25"/>
  <c r="CO141" i="25"/>
  <c r="CO142" i="25"/>
  <c r="CO143" i="25"/>
  <c r="CO145" i="25"/>
  <c r="CO146" i="25"/>
  <c r="CS145" i="25" s="1"/>
  <c r="CO147" i="25"/>
  <c r="CS146" i="25" s="1"/>
  <c r="CO148" i="25"/>
  <c r="CO149" i="25"/>
  <c r="CO150" i="25"/>
  <c r="CS149" i="25" s="1"/>
  <c r="CO188" i="25"/>
  <c r="CO189" i="25"/>
  <c r="CO204" i="25"/>
  <c r="CO206" i="25"/>
  <c r="CO207" i="25"/>
  <c r="CS206" i="25" s="1"/>
  <c r="CO208" i="25"/>
  <c r="CS207" i="25" s="1"/>
  <c r="CO209" i="25"/>
  <c r="CO210" i="25"/>
  <c r="CO211" i="25"/>
  <c r="CO212" i="25"/>
  <c r="CO213" i="25"/>
  <c r="CO214" i="25"/>
  <c r="CO215" i="25"/>
  <c r="CO216" i="25"/>
  <c r="CO218" i="25"/>
  <c r="CO219" i="25"/>
  <c r="CS218" i="25" s="1"/>
  <c r="CO220" i="25"/>
  <c r="CS219" i="25" s="1"/>
  <c r="CO221" i="25"/>
  <c r="CO222" i="25"/>
  <c r="CO223" i="25"/>
  <c r="CS222" i="25" s="1"/>
  <c r="CO261" i="25"/>
  <c r="CO262" i="25"/>
  <c r="CO277" i="25"/>
  <c r="CO279" i="25"/>
  <c r="CO280" i="25"/>
  <c r="CS279" i="25" s="1"/>
  <c r="CO281" i="25"/>
  <c r="CS280" i="25" s="1"/>
  <c r="CO282" i="25"/>
  <c r="CO283" i="25"/>
  <c r="CO284" i="25"/>
  <c r="CO285" i="25"/>
  <c r="CO286" i="25"/>
  <c r="CO287" i="25"/>
  <c r="CO288" i="25"/>
  <c r="CO289" i="25"/>
  <c r="CO291" i="25"/>
  <c r="CO292" i="25"/>
  <c r="CS291" i="25" s="1"/>
  <c r="CO293" i="25"/>
  <c r="CS292" i="25" s="1"/>
  <c r="CO294" i="25"/>
  <c r="CO295" i="25"/>
  <c r="CO296" i="25"/>
  <c r="CS295" i="25" s="1"/>
  <c r="CO334" i="25"/>
  <c r="CO335" i="25"/>
  <c r="CO350" i="25"/>
  <c r="CO352" i="25"/>
  <c r="CO353" i="25"/>
  <c r="CS352" i="25" s="1"/>
  <c r="CO354" i="25"/>
  <c r="CS353" i="25" s="1"/>
  <c r="CO355" i="25"/>
  <c r="CO356" i="25"/>
  <c r="CO357" i="25"/>
  <c r="CO358" i="25"/>
  <c r="CO359" i="25"/>
  <c r="CO360" i="25"/>
  <c r="CO361" i="25"/>
  <c r="CO362" i="25"/>
  <c r="CO364" i="25"/>
  <c r="CO365" i="25"/>
  <c r="CS364" i="25" s="1"/>
  <c r="CO366" i="25"/>
  <c r="CS365" i="25" s="1"/>
  <c r="CO367" i="25"/>
  <c r="CO368" i="25"/>
  <c r="CS368" i="25"/>
  <c r="DF77" i="25"/>
  <c r="DF150" i="25"/>
  <c r="DF223" i="25"/>
  <c r="DF296" i="25"/>
  <c r="CX4" i="25"/>
  <c r="DF4" i="25" s="1"/>
  <c r="CQ75" i="25"/>
  <c r="CQ76" i="25"/>
  <c r="CQ77" i="25"/>
  <c r="CQ115" i="25"/>
  <c r="CQ116" i="25"/>
  <c r="CQ117" i="25"/>
  <c r="CQ132" i="25"/>
  <c r="CQ144" i="25"/>
  <c r="CQ148" i="25"/>
  <c r="CQ149" i="25"/>
  <c r="CQ150" i="25"/>
  <c r="CQ188" i="25"/>
  <c r="CQ189" i="25"/>
  <c r="CQ190" i="25"/>
  <c r="CQ205" i="25"/>
  <c r="CQ217" i="25"/>
  <c r="CQ221" i="25"/>
  <c r="CQ222" i="25"/>
  <c r="CQ223" i="25"/>
  <c r="CQ261" i="25"/>
  <c r="CQ262" i="25"/>
  <c r="CQ263" i="25"/>
  <c r="CQ278" i="25"/>
  <c r="CQ290" i="25"/>
  <c r="CQ294" i="25"/>
  <c r="CQ295" i="25"/>
  <c r="CQ296" i="25"/>
  <c r="CQ334" i="25"/>
  <c r="CQ335" i="25"/>
  <c r="CQ336" i="25"/>
  <c r="CQ351" i="25"/>
  <c r="CQ363" i="25"/>
  <c r="CQ367" i="25"/>
  <c r="CQ368" i="25"/>
  <c r="CX374" i="25"/>
  <c r="CX376" i="25"/>
  <c r="CX382" i="25"/>
  <c r="CX386" i="25"/>
  <c r="CX388" i="25"/>
  <c r="CX394" i="25"/>
  <c r="CX398" i="25"/>
  <c r="CX400" i="25"/>
  <c r="CQ4" i="25"/>
  <c r="CQ42" i="25"/>
  <c r="CQ43" i="25"/>
  <c r="CQ44" i="25"/>
  <c r="CQ59" i="25"/>
  <c r="CQ71" i="25"/>
  <c r="CP351" i="25"/>
  <c r="DA368" i="25"/>
  <c r="DA367" i="25"/>
  <c r="DA366" i="25"/>
  <c r="DA365" i="25"/>
  <c r="DA364" i="25"/>
  <c r="DA363" i="25"/>
  <c r="DA362" i="25"/>
  <c r="CR362" i="25"/>
  <c r="DA361" i="25"/>
  <c r="DA360" i="25"/>
  <c r="DA359" i="25"/>
  <c r="DA358" i="25"/>
  <c r="DA357" i="25"/>
  <c r="DA356" i="25"/>
  <c r="DA355" i="25"/>
  <c r="DA354" i="25"/>
  <c r="DA353" i="25"/>
  <c r="DA352" i="25"/>
  <c r="DA351" i="25"/>
  <c r="DA350" i="25"/>
  <c r="CR350" i="25"/>
  <c r="DA349" i="25"/>
  <c r="DA348" i="25"/>
  <c r="DA347" i="25"/>
  <c r="DA346" i="25"/>
  <c r="DA345" i="25"/>
  <c r="DA344" i="25"/>
  <c r="DA343" i="25"/>
  <c r="DA342" i="25"/>
  <c r="DA341" i="25"/>
  <c r="DA340" i="25"/>
  <c r="DA339" i="25"/>
  <c r="DA338" i="25"/>
  <c r="DA337" i="25"/>
  <c r="DA336" i="25"/>
  <c r="DA335" i="25"/>
  <c r="CR335" i="25"/>
  <c r="DA334" i="25"/>
  <c r="DA333" i="25"/>
  <c r="DA332" i="25"/>
  <c r="DA331" i="25"/>
  <c r="DA330" i="25"/>
  <c r="DA329" i="25"/>
  <c r="DA328" i="25"/>
  <c r="DA327" i="25"/>
  <c r="DA326" i="25"/>
  <c r="DA325" i="25"/>
  <c r="DA324" i="25"/>
  <c r="DA323" i="25"/>
  <c r="DA322" i="25"/>
  <c r="DA321" i="25"/>
  <c r="DA320" i="25"/>
  <c r="DA319" i="25"/>
  <c r="DA318" i="25"/>
  <c r="DA317" i="25"/>
  <c r="DA316" i="25"/>
  <c r="DA315" i="25"/>
  <c r="DA314" i="25"/>
  <c r="DA313" i="25"/>
  <c r="DA312" i="25"/>
  <c r="DA311" i="25"/>
  <c r="DA310" i="25"/>
  <c r="DA309" i="25"/>
  <c r="DA308" i="25"/>
  <c r="DA307" i="25"/>
  <c r="DA306" i="25"/>
  <c r="DA305" i="25"/>
  <c r="DA304" i="25"/>
  <c r="DA303" i="25"/>
  <c r="DA302" i="25"/>
  <c r="DA301" i="25"/>
  <c r="DA300" i="25"/>
  <c r="DA299" i="25"/>
  <c r="DA298" i="25"/>
  <c r="DA297" i="25"/>
  <c r="DA296" i="25"/>
  <c r="CR296" i="25"/>
  <c r="DA295" i="25"/>
  <c r="DA294" i="25"/>
  <c r="DA293" i="25"/>
  <c r="DA292" i="25"/>
  <c r="DA291" i="25"/>
  <c r="DA290" i="25"/>
  <c r="DA289" i="25"/>
  <c r="CR289" i="25"/>
  <c r="DA288" i="25"/>
  <c r="DA287" i="25"/>
  <c r="DA286" i="25"/>
  <c r="DA285" i="25"/>
  <c r="DA284" i="25"/>
  <c r="DA283" i="25"/>
  <c r="DA282" i="25"/>
  <c r="DA281" i="25"/>
  <c r="DA280" i="25"/>
  <c r="DA279" i="25"/>
  <c r="DA278" i="25"/>
  <c r="DA277" i="25"/>
  <c r="CR277" i="25"/>
  <c r="DA276" i="25"/>
  <c r="DA275" i="25"/>
  <c r="DA274" i="25"/>
  <c r="DA273" i="25"/>
  <c r="DA272" i="25"/>
  <c r="DA271" i="25"/>
  <c r="DA270" i="25"/>
  <c r="DA269" i="25"/>
  <c r="DA268" i="25"/>
  <c r="DA267" i="25"/>
  <c r="DA266" i="25"/>
  <c r="DA265" i="25"/>
  <c r="DA264" i="25"/>
  <c r="DA263" i="25"/>
  <c r="DA262" i="25"/>
  <c r="CR262" i="25"/>
  <c r="DA261" i="25"/>
  <c r="DA260" i="25"/>
  <c r="DA259" i="25"/>
  <c r="DA258" i="25"/>
  <c r="DA257" i="25"/>
  <c r="DA256" i="25"/>
  <c r="DA255" i="25"/>
  <c r="DA254" i="25"/>
  <c r="DA253" i="25"/>
  <c r="DA252" i="25"/>
  <c r="DA251" i="25"/>
  <c r="DA250" i="25"/>
  <c r="DA249" i="25"/>
  <c r="DA248" i="25"/>
  <c r="DA247" i="25"/>
  <c r="DA246" i="25"/>
  <c r="DA245" i="25"/>
  <c r="DA244" i="25"/>
  <c r="DA243" i="25"/>
  <c r="DA242" i="25"/>
  <c r="DA241" i="25"/>
  <c r="DA240" i="25"/>
  <c r="DA239" i="25"/>
  <c r="DA238" i="25"/>
  <c r="DA237" i="25"/>
  <c r="DA236" i="25"/>
  <c r="DA235" i="25"/>
  <c r="DA234" i="25"/>
  <c r="DA233" i="25"/>
  <c r="DA232" i="25"/>
  <c r="DA231" i="25"/>
  <c r="DA230" i="25"/>
  <c r="DA229" i="25"/>
  <c r="DA228" i="25"/>
  <c r="DA227" i="25"/>
  <c r="DA226" i="25"/>
  <c r="DA225" i="25"/>
  <c r="DA224" i="25"/>
  <c r="DA223" i="25"/>
  <c r="CR223" i="25"/>
  <c r="DD550" i="25" l="1"/>
  <c r="DE550" i="25" s="1"/>
  <c r="CY516" i="25"/>
  <c r="DB516" i="25" s="1"/>
  <c r="DB517" i="25" s="1"/>
  <c r="DB518" i="25" s="1"/>
  <c r="DB519" i="25" s="1"/>
  <c r="DB520" i="25" s="1"/>
  <c r="DB521" i="25" s="1"/>
  <c r="DB522" i="25" s="1"/>
  <c r="DB523" i="25" s="1"/>
  <c r="DB524" i="25" s="1"/>
  <c r="DB525" i="25" s="1"/>
  <c r="DB526" i="25" s="1"/>
  <c r="DB527" i="25" s="1"/>
  <c r="DB528" i="25" s="1"/>
  <c r="DB529" i="25" s="1"/>
  <c r="DB530" i="25" s="1"/>
  <c r="DB531" i="25" s="1"/>
  <c r="DB532" i="25" s="1"/>
  <c r="DB533" i="25" s="1"/>
  <c r="DB534" i="25" s="1"/>
  <c r="DB535" i="25" s="1"/>
  <c r="DB536" i="25" s="1"/>
  <c r="DB537" i="25" s="1"/>
  <c r="DB538" i="25" s="1"/>
  <c r="DB539" i="25" s="1"/>
  <c r="DB540" i="25" s="1"/>
  <c r="DB541" i="25" s="1"/>
  <c r="DB542" i="25" s="1"/>
  <c r="DB543" i="25" s="1"/>
  <c r="DB544" i="25" s="1"/>
  <c r="DB545" i="25" s="1"/>
  <c r="DB546" i="25" s="1"/>
  <c r="DB547" i="25" s="1"/>
  <c r="DB548" i="25" s="1"/>
  <c r="DB549" i="25" s="1"/>
  <c r="DB550" i="25" s="1"/>
  <c r="DB551" i="25" s="1"/>
  <c r="DB552" i="25" s="1"/>
  <c r="DB553" i="25" s="1"/>
  <c r="DD623" i="25"/>
  <c r="DE623" i="25" s="1"/>
  <c r="DD586" i="25"/>
  <c r="DE586" i="25" s="1"/>
  <c r="DD508" i="25"/>
  <c r="DE508" i="25" s="1"/>
  <c r="CZ516" i="25"/>
  <c r="DD516" i="25" s="1"/>
  <c r="DE516" i="25" s="1"/>
  <c r="DB444" i="25"/>
  <c r="DB445" i="25" s="1"/>
  <c r="DB446" i="25" s="1"/>
  <c r="DB447" i="25" s="1"/>
  <c r="DB448" i="25" s="1"/>
  <c r="DB449" i="25" s="1"/>
  <c r="DB450" i="25" s="1"/>
  <c r="DB451" i="25" s="1"/>
  <c r="DB452" i="25" s="1"/>
  <c r="DB453" i="25" s="1"/>
  <c r="DB454" i="25" s="1"/>
  <c r="DB455" i="25" s="1"/>
  <c r="DB456" i="25" s="1"/>
  <c r="DB457" i="25" s="1"/>
  <c r="DB458" i="25" s="1"/>
  <c r="DB459" i="25" s="1"/>
  <c r="DB460" i="25" s="1"/>
  <c r="DB461" i="25" s="1"/>
  <c r="DB462" i="25" s="1"/>
  <c r="DB463" i="25" s="1"/>
  <c r="DB464" i="25" s="1"/>
  <c r="DB465" i="25" s="1"/>
  <c r="DB466" i="25" s="1"/>
  <c r="DB467" i="25" s="1"/>
  <c r="DB468" i="25" s="1"/>
  <c r="DB469" i="25" s="1"/>
  <c r="DB470" i="25" s="1"/>
  <c r="DB471" i="25" s="1"/>
  <c r="DB472" i="25" s="1"/>
  <c r="DB473" i="25" s="1"/>
  <c r="DB474" i="25" s="1"/>
  <c r="DB475" i="25" s="1"/>
  <c r="DB476" i="25" s="1"/>
  <c r="DB477" i="25" s="1"/>
  <c r="DB478" i="25" s="1"/>
  <c r="DB479" i="25" s="1"/>
  <c r="DB480" i="25" s="1"/>
  <c r="DD595" i="25"/>
  <c r="DE595" i="25" s="1"/>
  <c r="DB590" i="25"/>
  <c r="DB591" i="25" s="1"/>
  <c r="DB592" i="25" s="1"/>
  <c r="DB593" i="25" s="1"/>
  <c r="DB594" i="25" s="1"/>
  <c r="DB595" i="25" s="1"/>
  <c r="DB596" i="25" s="1"/>
  <c r="DB597" i="25" s="1"/>
  <c r="DB598" i="25" s="1"/>
  <c r="DB599" i="25" s="1"/>
  <c r="DB600" i="25" s="1"/>
  <c r="DB601" i="25" s="1"/>
  <c r="DB602" i="25" s="1"/>
  <c r="DB603" i="25" s="1"/>
  <c r="DB604" i="25" s="1"/>
  <c r="DB605" i="25" s="1"/>
  <c r="DB606" i="25" s="1"/>
  <c r="DB607" i="25" s="1"/>
  <c r="DB608" i="25" s="1"/>
  <c r="DB609" i="25" s="1"/>
  <c r="DB610" i="25" s="1"/>
  <c r="DB611" i="25" s="1"/>
  <c r="DB612" i="25" s="1"/>
  <c r="DB613" i="25" s="1"/>
  <c r="DB614" i="25" s="1"/>
  <c r="DB615" i="25" s="1"/>
  <c r="DB616" i="25" s="1"/>
  <c r="DB617" i="25" s="1"/>
  <c r="DB618" i="25" s="1"/>
  <c r="DB619" i="25" s="1"/>
  <c r="DB620" i="25" s="1"/>
  <c r="DB621" i="25" s="1"/>
  <c r="DB622" i="25" s="1"/>
  <c r="DB623" i="25" s="1"/>
  <c r="DB624" i="25" s="1"/>
  <c r="DB625" i="25" s="1"/>
  <c r="DB626" i="25" s="1"/>
  <c r="DF637" i="25"/>
  <c r="CZ637" i="25"/>
  <c r="DD637" i="25" s="1"/>
  <c r="DE637" i="25" s="1"/>
  <c r="DF629" i="25"/>
  <c r="CZ629" i="25"/>
  <c r="DD629" i="25" s="1"/>
  <c r="DE629" i="25" s="1"/>
  <c r="CZ556" i="25"/>
  <c r="DD556" i="25" s="1"/>
  <c r="DE556" i="25" s="1"/>
  <c r="DF556" i="25"/>
  <c r="CY564" i="25"/>
  <c r="DF564" i="25"/>
  <c r="CZ564" i="25"/>
  <c r="DD564" i="25" s="1"/>
  <c r="DE564" i="25" s="1"/>
  <c r="DD449" i="25"/>
  <c r="DE449" i="25" s="1"/>
  <c r="DD513" i="25"/>
  <c r="DE513" i="25" s="1"/>
  <c r="CZ483" i="25"/>
  <c r="DD483" i="25" s="1"/>
  <c r="DE483" i="25" s="1"/>
  <c r="DF483" i="25"/>
  <c r="CT410" i="25"/>
  <c r="CZ410" i="25"/>
  <c r="DD410" i="25" s="1"/>
  <c r="DE410" i="25" s="1"/>
  <c r="DF410" i="25"/>
  <c r="CY410" i="25"/>
  <c r="CX497" i="25"/>
  <c r="CZ497" i="25" s="1"/>
  <c r="DD497" i="25" s="1"/>
  <c r="DE497" i="25" s="1"/>
  <c r="DD653" i="25"/>
  <c r="DE653" i="25" s="1"/>
  <c r="CX424" i="25"/>
  <c r="CT424" i="25" s="1"/>
  <c r="CZ481" i="25"/>
  <c r="DD481" i="25"/>
  <c r="DE481" i="25" s="1"/>
  <c r="DF481" i="25"/>
  <c r="CX76" i="25"/>
  <c r="CX409" i="25"/>
  <c r="DC627" i="25"/>
  <c r="DD581" i="25"/>
  <c r="DE581" i="25" s="1"/>
  <c r="CT408" i="25"/>
  <c r="CZ408" i="25"/>
  <c r="DD408" i="25"/>
  <c r="DE408" i="25" s="1"/>
  <c r="DF408" i="25"/>
  <c r="CY408" i="25"/>
  <c r="DF554" i="25"/>
  <c r="CZ554" i="25"/>
  <c r="DD554" i="25"/>
  <c r="DE554" i="25" s="1"/>
  <c r="DC554" i="25"/>
  <c r="CY423" i="25"/>
  <c r="DF423" i="25"/>
  <c r="CZ423" i="25"/>
  <c r="DD423" i="25"/>
  <c r="DE423" i="25" s="1"/>
  <c r="CT423" i="25"/>
  <c r="DD459" i="25"/>
  <c r="DE459" i="25" s="1"/>
  <c r="DD477" i="25"/>
  <c r="DE477" i="25" s="1"/>
  <c r="DD521" i="25"/>
  <c r="DE521" i="25" s="1"/>
  <c r="CZ569" i="25"/>
  <c r="DD569" i="25"/>
  <c r="DE569" i="25" s="1"/>
  <c r="DF569" i="25"/>
  <c r="DD605" i="25"/>
  <c r="DE605" i="25" s="1"/>
  <c r="CZ627" i="25"/>
  <c r="DF627" i="25"/>
  <c r="CX222" i="25"/>
  <c r="DF222" i="25" s="1"/>
  <c r="CZ642" i="25"/>
  <c r="DF642" i="25"/>
  <c r="DD642" i="25"/>
  <c r="DE642" i="25" s="1"/>
  <c r="DD532" i="25"/>
  <c r="DE532" i="25" s="1"/>
  <c r="DC408" i="25"/>
  <c r="DD627" i="25"/>
  <c r="DE627" i="25" s="1"/>
  <c r="DC481" i="25"/>
  <c r="CV442" i="25"/>
  <c r="CZ496" i="25"/>
  <c r="DF496" i="25"/>
  <c r="DD496" i="25"/>
  <c r="DE496" i="25" s="1"/>
  <c r="CU443" i="25"/>
  <c r="CV443" i="25" s="1"/>
  <c r="CU517" i="25"/>
  <c r="CV517" i="25" s="1"/>
  <c r="CU590" i="25"/>
  <c r="CX628" i="25"/>
  <c r="CT637" i="25"/>
  <c r="CY637" i="25"/>
  <c r="CT642" i="25"/>
  <c r="CY642" i="25"/>
  <c r="CT629" i="25"/>
  <c r="CY629" i="25"/>
  <c r="CX643" i="25"/>
  <c r="CY627" i="25"/>
  <c r="CT627" i="25"/>
  <c r="CT564" i="25"/>
  <c r="CT554" i="25"/>
  <c r="CY554" i="25"/>
  <c r="CX570" i="25"/>
  <c r="CX555" i="25"/>
  <c r="CY569" i="25"/>
  <c r="CT569" i="25"/>
  <c r="CT556" i="25"/>
  <c r="CY556" i="25"/>
  <c r="CY496" i="25"/>
  <c r="CT496" i="25"/>
  <c r="CY481" i="25"/>
  <c r="CT481" i="25"/>
  <c r="CX482" i="25"/>
  <c r="CX370" i="25"/>
  <c r="CX389" i="25"/>
  <c r="CX377" i="25"/>
  <c r="DF377" i="25" s="1"/>
  <c r="CX390" i="25"/>
  <c r="CX378" i="25"/>
  <c r="CX399" i="25"/>
  <c r="CX387" i="25"/>
  <c r="CX375" i="25"/>
  <c r="DF375" i="25" s="1"/>
  <c r="CR295" i="25"/>
  <c r="CX397" i="25"/>
  <c r="CX385" i="25"/>
  <c r="CX373" i="25"/>
  <c r="CR345" i="25"/>
  <c r="CX396" i="25"/>
  <c r="DF396" i="25" s="1"/>
  <c r="CX384" i="25"/>
  <c r="DF384" i="25" s="1"/>
  <c r="CX372" i="25"/>
  <c r="DF372" i="25" s="1"/>
  <c r="CX295" i="25"/>
  <c r="DF295" i="25" s="1"/>
  <c r="CR334" i="25"/>
  <c r="CO351" i="25"/>
  <c r="CS350" i="25" s="1"/>
  <c r="CX395" i="25"/>
  <c r="CX383" i="25"/>
  <c r="CX371" i="25"/>
  <c r="CX393" i="25"/>
  <c r="CX381" i="25"/>
  <c r="CX369" i="25"/>
  <c r="CO260" i="25"/>
  <c r="CS259" i="25" s="1"/>
  <c r="CX392" i="25"/>
  <c r="CX380" i="25"/>
  <c r="CX368" i="25"/>
  <c r="CX149" i="25"/>
  <c r="DF149" i="25" s="1"/>
  <c r="CO229" i="25"/>
  <c r="CS228" i="25" s="1"/>
  <c r="CX391" i="25"/>
  <c r="CX379" i="25"/>
  <c r="CO349" i="25"/>
  <c r="CY4" i="25"/>
  <c r="DB4" i="25" s="1"/>
  <c r="CY296" i="25"/>
  <c r="DB296" i="25" s="1"/>
  <c r="CY223" i="25"/>
  <c r="DB223" i="25" s="1"/>
  <c r="CY150" i="25"/>
  <c r="DB150" i="25" s="1"/>
  <c r="CY77" i="25"/>
  <c r="DB77" i="25" s="1"/>
  <c r="CS333" i="25"/>
  <c r="CS334" i="25"/>
  <c r="CP293" i="25"/>
  <c r="CS294" i="25"/>
  <c r="CP347" i="25"/>
  <c r="CS348" i="25"/>
  <c r="CP315" i="25"/>
  <c r="CP273" i="25"/>
  <c r="CR352" i="25"/>
  <c r="CS363" i="25"/>
  <c r="CS354" i="25"/>
  <c r="CS355" i="25"/>
  <c r="CS356" i="25"/>
  <c r="CS357" i="25"/>
  <c r="CS358" i="25"/>
  <c r="CS359" i="25"/>
  <c r="CS360" i="25"/>
  <c r="CS361" i="25"/>
  <c r="CO313" i="25"/>
  <c r="CS312" i="25" s="1"/>
  <c r="CP274" i="25"/>
  <c r="CP275" i="25"/>
  <c r="CS276" i="25"/>
  <c r="CO301" i="25"/>
  <c r="CS300" i="25" s="1"/>
  <c r="CP267" i="25"/>
  <c r="CS260" i="25"/>
  <c r="CS261" i="25"/>
  <c r="CP276" i="25"/>
  <c r="CP339" i="25"/>
  <c r="CP348" i="25"/>
  <c r="CS349" i="25"/>
  <c r="CP277" i="25"/>
  <c r="CS278" i="25"/>
  <c r="CP366" i="25"/>
  <c r="CS367" i="25"/>
  <c r="CP349" i="25"/>
  <c r="CP350" i="25"/>
  <c r="CS351" i="25"/>
  <c r="CP303" i="25"/>
  <c r="CO265" i="25"/>
  <c r="CS264" i="25" s="1"/>
  <c r="CR279" i="25"/>
  <c r="CS290" i="25"/>
  <c r="CS282" i="25"/>
  <c r="CS283" i="25"/>
  <c r="CS284" i="25"/>
  <c r="CS285" i="25"/>
  <c r="CS286" i="25"/>
  <c r="CS287" i="25"/>
  <c r="CS288" i="25"/>
  <c r="CS281" i="25"/>
  <c r="CP346" i="25"/>
  <c r="CP231" i="25"/>
  <c r="CZ77" i="25"/>
  <c r="DD77" i="25" s="1"/>
  <c r="DE77" i="25" s="1"/>
  <c r="CZ296" i="25"/>
  <c r="DD296" i="25" s="1"/>
  <c r="CT296" i="25"/>
  <c r="CU296" i="25" s="1"/>
  <c r="CZ150" i="25"/>
  <c r="DD150" i="25" s="1"/>
  <c r="CZ4" i="25"/>
  <c r="DD4" i="25" s="1"/>
  <c r="CO338" i="25"/>
  <c r="CS337" i="25" s="1"/>
  <c r="CO326" i="25"/>
  <c r="CS325" i="25" s="1"/>
  <c r="CO314" i="25"/>
  <c r="CS313" i="25" s="1"/>
  <c r="CO302" i="25"/>
  <c r="CS301" i="25" s="1"/>
  <c r="CO290" i="25"/>
  <c r="CS289" i="25" s="1"/>
  <c r="CO266" i="25"/>
  <c r="CS265" i="25" s="1"/>
  <c r="CO254" i="25"/>
  <c r="CS253" i="25" s="1"/>
  <c r="CO242" i="25"/>
  <c r="CS241" i="25" s="1"/>
  <c r="CO230" i="25"/>
  <c r="CS229" i="25" s="1"/>
  <c r="CP340" i="25"/>
  <c r="CP328" i="25"/>
  <c r="CP316" i="25"/>
  <c r="CP304" i="25"/>
  <c r="CP280" i="25"/>
  <c r="CP268" i="25"/>
  <c r="CP256" i="25"/>
  <c r="CP244" i="25"/>
  <c r="CP232" i="25"/>
  <c r="CO348" i="25"/>
  <c r="CS347" i="25" s="1"/>
  <c r="CO324" i="25"/>
  <c r="CS323" i="25" s="1"/>
  <c r="CO312" i="25"/>
  <c r="CS311" i="25" s="1"/>
  <c r="CO300" i="25"/>
  <c r="CS299" i="25" s="1"/>
  <c r="CO276" i="25"/>
  <c r="CS275" i="25" s="1"/>
  <c r="CO252" i="25"/>
  <c r="CS251" i="25" s="1"/>
  <c r="CO240" i="25"/>
  <c r="CS239" i="25" s="1"/>
  <c r="CO228" i="25"/>
  <c r="CS227" i="25" s="1"/>
  <c r="CP362" i="25"/>
  <c r="CP338" i="25"/>
  <c r="CP326" i="25"/>
  <c r="CP314" i="25"/>
  <c r="CP302" i="25"/>
  <c r="CP290" i="25"/>
  <c r="CP278" i="25"/>
  <c r="CP266" i="25"/>
  <c r="CP254" i="25"/>
  <c r="CP242" i="25"/>
  <c r="CP230" i="25"/>
  <c r="CO347" i="25"/>
  <c r="CS346" i="25" s="1"/>
  <c r="CO323" i="25"/>
  <c r="CS322" i="25" s="1"/>
  <c r="CO311" i="25"/>
  <c r="CS310" i="25" s="1"/>
  <c r="CO299" i="25"/>
  <c r="CS298" i="25" s="1"/>
  <c r="CO275" i="25"/>
  <c r="CS274" i="25" s="1"/>
  <c r="CO251" i="25"/>
  <c r="CS250" i="25" s="1"/>
  <c r="CO239" i="25"/>
  <c r="CS238" i="25" s="1"/>
  <c r="CO227" i="25"/>
  <c r="CS226" i="25" s="1"/>
  <c r="CP361" i="25"/>
  <c r="CP325" i="25"/>
  <c r="CP313" i="25"/>
  <c r="CP301" i="25"/>
  <c r="CP289" i="25"/>
  <c r="CP265" i="25"/>
  <c r="CP253" i="25"/>
  <c r="CP241" i="25"/>
  <c r="CP229" i="25"/>
  <c r="CO346" i="25"/>
  <c r="CS345" i="25" s="1"/>
  <c r="CO322" i="25"/>
  <c r="CS321" i="25" s="1"/>
  <c r="CO310" i="25"/>
  <c r="CS309" i="25" s="1"/>
  <c r="CO298" i="25"/>
  <c r="CS297" i="25" s="1"/>
  <c r="CO274" i="25"/>
  <c r="CS273" i="25" s="1"/>
  <c r="CO250" i="25"/>
  <c r="CS249" i="25" s="1"/>
  <c r="CO238" i="25"/>
  <c r="CS237" i="25" s="1"/>
  <c r="CO226" i="25"/>
  <c r="CS225" i="25" s="1"/>
  <c r="CP360" i="25"/>
  <c r="CP324" i="25"/>
  <c r="CP312" i="25"/>
  <c r="CP300" i="25"/>
  <c r="CP288" i="25"/>
  <c r="CP252" i="25"/>
  <c r="CP240" i="25"/>
  <c r="CP228" i="25"/>
  <c r="CO333" i="25"/>
  <c r="CS332" i="25" s="1"/>
  <c r="CO321" i="25"/>
  <c r="CS320" i="25" s="1"/>
  <c r="CO309" i="25"/>
  <c r="CS308" i="25" s="1"/>
  <c r="CO273" i="25"/>
  <c r="CS272" i="25" s="1"/>
  <c r="CO249" i="25"/>
  <c r="CS248" i="25" s="1"/>
  <c r="CO237" i="25"/>
  <c r="CS236" i="25" s="1"/>
  <c r="CO225" i="25"/>
  <c r="CS224" i="25" s="1"/>
  <c r="CP359" i="25"/>
  <c r="CP323" i="25"/>
  <c r="CP311" i="25"/>
  <c r="CP299" i="25"/>
  <c r="CP287" i="25"/>
  <c r="CP251" i="25"/>
  <c r="CP239" i="25"/>
  <c r="CP227" i="25"/>
  <c r="CO325" i="25"/>
  <c r="CS324" i="25" s="1"/>
  <c r="CO241" i="25"/>
  <c r="CS240" i="25" s="1"/>
  <c r="CO344" i="25"/>
  <c r="CS343" i="25" s="1"/>
  <c r="CO332" i="25"/>
  <c r="CS331" i="25" s="1"/>
  <c r="CO320" i="25"/>
  <c r="CS319" i="25" s="1"/>
  <c r="CO308" i="25"/>
  <c r="CS307" i="25" s="1"/>
  <c r="CO248" i="25"/>
  <c r="CS247" i="25" s="1"/>
  <c r="CO236" i="25"/>
  <c r="CS235" i="25" s="1"/>
  <c r="CP358" i="25"/>
  <c r="CP334" i="25"/>
  <c r="CP322" i="25"/>
  <c r="CP310" i="25"/>
  <c r="CP298" i="25"/>
  <c r="CP286" i="25"/>
  <c r="CP250" i="25"/>
  <c r="CP238" i="25"/>
  <c r="CP226" i="25"/>
  <c r="CO343" i="25"/>
  <c r="CS342" i="25" s="1"/>
  <c r="CO331" i="25"/>
  <c r="CS330" i="25" s="1"/>
  <c r="CO319" i="25"/>
  <c r="CS318" i="25" s="1"/>
  <c r="CO307" i="25"/>
  <c r="CS306" i="25" s="1"/>
  <c r="CO271" i="25"/>
  <c r="CS270" i="25" s="1"/>
  <c r="CO259" i="25"/>
  <c r="CS258" i="25" s="1"/>
  <c r="CO247" i="25"/>
  <c r="CS246" i="25" s="1"/>
  <c r="CO235" i="25"/>
  <c r="CS234" i="25" s="1"/>
  <c r="CP357" i="25"/>
  <c r="CP345" i="25"/>
  <c r="CP333" i="25"/>
  <c r="CP321" i="25"/>
  <c r="CP309" i="25"/>
  <c r="CP285" i="25"/>
  <c r="CP261" i="25"/>
  <c r="CP249" i="25"/>
  <c r="CP237" i="25"/>
  <c r="CP225" i="25"/>
  <c r="CO253" i="25"/>
  <c r="CS252" i="25" s="1"/>
  <c r="CP255" i="25"/>
  <c r="CO342" i="25"/>
  <c r="CS341" i="25" s="1"/>
  <c r="CO330" i="25"/>
  <c r="CS329" i="25" s="1"/>
  <c r="CO318" i="25"/>
  <c r="CS317" i="25" s="1"/>
  <c r="CO306" i="25"/>
  <c r="CS305" i="25" s="1"/>
  <c r="CO270" i="25"/>
  <c r="CS269" i="25" s="1"/>
  <c r="CO258" i="25"/>
  <c r="CS257" i="25" s="1"/>
  <c r="CO246" i="25"/>
  <c r="CS245" i="25" s="1"/>
  <c r="CO234" i="25"/>
  <c r="CS233" i="25" s="1"/>
  <c r="CP356" i="25"/>
  <c r="CP344" i="25"/>
  <c r="CP332" i="25"/>
  <c r="CP320" i="25"/>
  <c r="CP308" i="25"/>
  <c r="CP284" i="25"/>
  <c r="CP272" i="25"/>
  <c r="CP260" i="25"/>
  <c r="CP248" i="25"/>
  <c r="CP236" i="25"/>
  <c r="CO341" i="25"/>
  <c r="CS340" i="25" s="1"/>
  <c r="CO329" i="25"/>
  <c r="CS328" i="25" s="1"/>
  <c r="CO317" i="25"/>
  <c r="CS316" i="25" s="1"/>
  <c r="CO305" i="25"/>
  <c r="CS304" i="25" s="1"/>
  <c r="CO269" i="25"/>
  <c r="CS268" i="25" s="1"/>
  <c r="CO257" i="25"/>
  <c r="CS256" i="25" s="1"/>
  <c r="CO245" i="25"/>
  <c r="CS244" i="25" s="1"/>
  <c r="CO233" i="25"/>
  <c r="CS232" i="25" s="1"/>
  <c r="CP367" i="25"/>
  <c r="CP355" i="25"/>
  <c r="CP343" i="25"/>
  <c r="CP331" i="25"/>
  <c r="CP319" i="25"/>
  <c r="CP307" i="25"/>
  <c r="CP283" i="25"/>
  <c r="CP271" i="25"/>
  <c r="CP259" i="25"/>
  <c r="CP247" i="25"/>
  <c r="CP235" i="25"/>
  <c r="CO340" i="25"/>
  <c r="CS339" i="25" s="1"/>
  <c r="CO328" i="25"/>
  <c r="CS327" i="25" s="1"/>
  <c r="CO316" i="25"/>
  <c r="CS315" i="25" s="1"/>
  <c r="CO304" i="25"/>
  <c r="CS303" i="25" s="1"/>
  <c r="CO268" i="25"/>
  <c r="CS267" i="25" s="1"/>
  <c r="CO256" i="25"/>
  <c r="CS255" i="25" s="1"/>
  <c r="CO244" i="25"/>
  <c r="CS243" i="25" s="1"/>
  <c r="CO232" i="25"/>
  <c r="CS231" i="25" s="1"/>
  <c r="CP354" i="25"/>
  <c r="CP342" i="25"/>
  <c r="CP330" i="25"/>
  <c r="CP318" i="25"/>
  <c r="CP306" i="25"/>
  <c r="CP294" i="25"/>
  <c r="CP282" i="25"/>
  <c r="CP270" i="25"/>
  <c r="CP258" i="25"/>
  <c r="CP246" i="25"/>
  <c r="CP234" i="25"/>
  <c r="CP363" i="25"/>
  <c r="CP327" i="25"/>
  <c r="CP243" i="25"/>
  <c r="CO363" i="25"/>
  <c r="CS362" i="25" s="1"/>
  <c r="CO339" i="25"/>
  <c r="CS338" i="25" s="1"/>
  <c r="CO327" i="25"/>
  <c r="CS326" i="25" s="1"/>
  <c r="CO315" i="25"/>
  <c r="CS314" i="25" s="1"/>
  <c r="CO303" i="25"/>
  <c r="CS302" i="25" s="1"/>
  <c r="CO267" i="25"/>
  <c r="CS266" i="25" s="1"/>
  <c r="CO255" i="25"/>
  <c r="CS254" i="25" s="1"/>
  <c r="CO243" i="25"/>
  <c r="CS242" i="25" s="1"/>
  <c r="CO231" i="25"/>
  <c r="CS230" i="25" s="1"/>
  <c r="CP353" i="25"/>
  <c r="CP341" i="25"/>
  <c r="CP329" i="25"/>
  <c r="CP317" i="25"/>
  <c r="CP305" i="25"/>
  <c r="CP281" i="25"/>
  <c r="CP269" i="25"/>
  <c r="CP257" i="25"/>
  <c r="CP245" i="25"/>
  <c r="CP233" i="25"/>
  <c r="CR348" i="25"/>
  <c r="CQ273" i="25"/>
  <c r="CQ347" i="25"/>
  <c r="CZ223" i="25"/>
  <c r="DD223" i="25" s="1"/>
  <c r="CR294" i="25"/>
  <c r="CR367" i="25"/>
  <c r="CQ349" i="25"/>
  <c r="CQ303" i="25"/>
  <c r="CR346" i="25"/>
  <c r="CR265" i="25"/>
  <c r="CQ231" i="25"/>
  <c r="CR333" i="25"/>
  <c r="CQ315" i="25"/>
  <c r="CQ272" i="25"/>
  <c r="CR274" i="25"/>
  <c r="CQ275" i="25"/>
  <c r="CQ345" i="25"/>
  <c r="CQ346" i="25"/>
  <c r="CQ340" i="25"/>
  <c r="CQ279" i="25"/>
  <c r="CX279" i="25" s="1"/>
  <c r="CQ339" i="25"/>
  <c r="CQ348" i="25"/>
  <c r="CQ267" i="25"/>
  <c r="CQ359" i="25"/>
  <c r="CQ323" i="25"/>
  <c r="CQ311" i="25"/>
  <c r="CQ299" i="25"/>
  <c r="CQ287" i="25"/>
  <c r="CQ251" i="25"/>
  <c r="CQ239" i="25"/>
  <c r="CQ227" i="25"/>
  <c r="CQ358" i="25"/>
  <c r="CQ322" i="25"/>
  <c r="CQ310" i="25"/>
  <c r="CQ298" i="25"/>
  <c r="CQ286" i="25"/>
  <c r="CQ274" i="25"/>
  <c r="CQ250" i="25"/>
  <c r="CQ238" i="25"/>
  <c r="CQ226" i="25"/>
  <c r="CQ357" i="25"/>
  <c r="CQ333" i="25"/>
  <c r="CX334" i="25" s="1"/>
  <c r="CQ321" i="25"/>
  <c r="CQ309" i="25"/>
  <c r="CQ297" i="25"/>
  <c r="CQ285" i="25"/>
  <c r="CQ249" i="25"/>
  <c r="CQ237" i="25"/>
  <c r="CQ225" i="25"/>
  <c r="CQ327" i="25"/>
  <c r="CQ255" i="25"/>
  <c r="CR268" i="25"/>
  <c r="CR347" i="25"/>
  <c r="CR361" i="25"/>
  <c r="CQ356" i="25"/>
  <c r="CQ344" i="25"/>
  <c r="CQ332" i="25"/>
  <c r="CQ320" i="25"/>
  <c r="CQ308" i="25"/>
  <c r="CQ284" i="25"/>
  <c r="CQ260" i="25"/>
  <c r="CQ248" i="25"/>
  <c r="CQ236" i="25"/>
  <c r="CQ224" i="25"/>
  <c r="CR353" i="25"/>
  <c r="CQ355" i="25"/>
  <c r="CQ343" i="25"/>
  <c r="CQ331" i="25"/>
  <c r="CQ319" i="25"/>
  <c r="CQ307" i="25"/>
  <c r="CQ283" i="25"/>
  <c r="CQ271" i="25"/>
  <c r="CQ259" i="25"/>
  <c r="CQ247" i="25"/>
  <c r="CQ235" i="25"/>
  <c r="CQ366" i="25"/>
  <c r="CX367" i="25" s="1"/>
  <c r="CQ354" i="25"/>
  <c r="CQ342" i="25"/>
  <c r="CQ330" i="25"/>
  <c r="CQ318" i="25"/>
  <c r="CQ306" i="25"/>
  <c r="CQ282" i="25"/>
  <c r="CQ270" i="25"/>
  <c r="CQ258" i="25"/>
  <c r="CQ246" i="25"/>
  <c r="CQ234" i="25"/>
  <c r="CQ365" i="25"/>
  <c r="CQ353" i="25"/>
  <c r="CQ341" i="25"/>
  <c r="CQ329" i="25"/>
  <c r="CQ317" i="25"/>
  <c r="CQ305" i="25"/>
  <c r="CQ293" i="25"/>
  <c r="CQ281" i="25"/>
  <c r="CQ269" i="25"/>
  <c r="CQ257" i="25"/>
  <c r="CQ245" i="25"/>
  <c r="CQ233" i="25"/>
  <c r="CQ352" i="25"/>
  <c r="CX352" i="25" s="1"/>
  <c r="CQ328" i="25"/>
  <c r="CQ316" i="25"/>
  <c r="CQ304" i="25"/>
  <c r="CQ280" i="25"/>
  <c r="CQ268" i="25"/>
  <c r="CQ256" i="25"/>
  <c r="CQ244" i="25"/>
  <c r="CQ232" i="25"/>
  <c r="CQ362" i="25"/>
  <c r="CQ350" i="25"/>
  <c r="CQ338" i="25"/>
  <c r="CQ326" i="25"/>
  <c r="CQ314" i="25"/>
  <c r="CQ302" i="25"/>
  <c r="CQ266" i="25"/>
  <c r="CQ254" i="25"/>
  <c r="CQ242" i="25"/>
  <c r="CQ230" i="25"/>
  <c r="CQ243" i="25"/>
  <c r="CR260" i="25"/>
  <c r="CR266" i="25"/>
  <c r="CR363" i="25"/>
  <c r="CQ361" i="25"/>
  <c r="CQ337" i="25"/>
  <c r="CQ325" i="25"/>
  <c r="CQ313" i="25"/>
  <c r="CQ301" i="25"/>
  <c r="CQ289" i="25"/>
  <c r="CQ277" i="25"/>
  <c r="CQ265" i="25"/>
  <c r="CQ253" i="25"/>
  <c r="CQ241" i="25"/>
  <c r="CQ229" i="25"/>
  <c r="CQ360" i="25"/>
  <c r="CQ324" i="25"/>
  <c r="CQ312" i="25"/>
  <c r="CQ300" i="25"/>
  <c r="CQ288" i="25"/>
  <c r="CQ276" i="25"/>
  <c r="CQ264" i="25"/>
  <c r="CQ252" i="25"/>
  <c r="CQ240" i="25"/>
  <c r="CQ228" i="25"/>
  <c r="CR288" i="25"/>
  <c r="CR355" i="25"/>
  <c r="CR290" i="25"/>
  <c r="CR360" i="25"/>
  <c r="CR359" i="25"/>
  <c r="CR357" i="25"/>
  <c r="CR351" i="25"/>
  <c r="CR366" i="25"/>
  <c r="CR298" i="25"/>
  <c r="CR300" i="25"/>
  <c r="CR302" i="25"/>
  <c r="CR304" i="25"/>
  <c r="CR306" i="25"/>
  <c r="CR308" i="25"/>
  <c r="CR310" i="25"/>
  <c r="CR312" i="25"/>
  <c r="CR314" i="25"/>
  <c r="CR316" i="25"/>
  <c r="CR318" i="25"/>
  <c r="CR320" i="25"/>
  <c r="CR322" i="25"/>
  <c r="CR324" i="25"/>
  <c r="CR326" i="25"/>
  <c r="CR328" i="25"/>
  <c r="CR330" i="25"/>
  <c r="CR332" i="25"/>
  <c r="CR338" i="25"/>
  <c r="CR340" i="25"/>
  <c r="CR342" i="25"/>
  <c r="CR344" i="25"/>
  <c r="CR349" i="25"/>
  <c r="CR365" i="25"/>
  <c r="CR354" i="25"/>
  <c r="CR356" i="25"/>
  <c r="CR358" i="25"/>
  <c r="CR368" i="25"/>
  <c r="CR364" i="25"/>
  <c r="CR299" i="25"/>
  <c r="CR301" i="25"/>
  <c r="CR303" i="25"/>
  <c r="CR305" i="25"/>
  <c r="CR307" i="25"/>
  <c r="CR309" i="25"/>
  <c r="CR311" i="25"/>
  <c r="CR313" i="25"/>
  <c r="CR315" i="25"/>
  <c r="CR317" i="25"/>
  <c r="CR319" i="25"/>
  <c r="CR321" i="25"/>
  <c r="CR323" i="25"/>
  <c r="CR325" i="25"/>
  <c r="CR327" i="25"/>
  <c r="CR329" i="25"/>
  <c r="CR331" i="25"/>
  <c r="CR339" i="25"/>
  <c r="CR341" i="25"/>
  <c r="CR343" i="25"/>
  <c r="CR292" i="25"/>
  <c r="CR293" i="25"/>
  <c r="CR225" i="25"/>
  <c r="CR227" i="25"/>
  <c r="CR229" i="25"/>
  <c r="CR231" i="25"/>
  <c r="CR233" i="25"/>
  <c r="CR235" i="25"/>
  <c r="CR237" i="25"/>
  <c r="CR239" i="25"/>
  <c r="CR241" i="25"/>
  <c r="CR243" i="25"/>
  <c r="CR245" i="25"/>
  <c r="CR247" i="25"/>
  <c r="CR249" i="25"/>
  <c r="CR251" i="25"/>
  <c r="CR253" i="25"/>
  <c r="CR255" i="25"/>
  <c r="CR257" i="25"/>
  <c r="CR259" i="25"/>
  <c r="CR267" i="25"/>
  <c r="CR269" i="25"/>
  <c r="CR271" i="25"/>
  <c r="CR261" i="25"/>
  <c r="CR276" i="25"/>
  <c r="CR281" i="25"/>
  <c r="CR283" i="25"/>
  <c r="CR285" i="25"/>
  <c r="CR287" i="25"/>
  <c r="CR273" i="25"/>
  <c r="CR228" i="25"/>
  <c r="CR242" i="25"/>
  <c r="CR270" i="25"/>
  <c r="CR275" i="25"/>
  <c r="CR226" i="25"/>
  <c r="CR232" i="25"/>
  <c r="CR234" i="25"/>
  <c r="CR236" i="25"/>
  <c r="CR240" i="25"/>
  <c r="CR244" i="25"/>
  <c r="CR246" i="25"/>
  <c r="CR248" i="25"/>
  <c r="CR250" i="25"/>
  <c r="CR252" i="25"/>
  <c r="CR254" i="25"/>
  <c r="CR256" i="25"/>
  <c r="CR258" i="25"/>
  <c r="CR230" i="25"/>
  <c r="CR238" i="25"/>
  <c r="CR280" i="25"/>
  <c r="CR282" i="25"/>
  <c r="CR284" i="25"/>
  <c r="CR286" i="25"/>
  <c r="CS221" i="25"/>
  <c r="CS205" i="25"/>
  <c r="CS203" i="25"/>
  <c r="DA222" i="25"/>
  <c r="DA221" i="25"/>
  <c r="DA220" i="25"/>
  <c r="DA219" i="25"/>
  <c r="DA218" i="25"/>
  <c r="DA217" i="25"/>
  <c r="DA216" i="25"/>
  <c r="CR216" i="25"/>
  <c r="DA215" i="25"/>
  <c r="DA214" i="25"/>
  <c r="DA213" i="25"/>
  <c r="DA212" i="25"/>
  <c r="DA211" i="25"/>
  <c r="DA210" i="25"/>
  <c r="DA209" i="25"/>
  <c r="DA208" i="25"/>
  <c r="DA207" i="25"/>
  <c r="DA206" i="25"/>
  <c r="DA205" i="25"/>
  <c r="DA204" i="25"/>
  <c r="CR204" i="25"/>
  <c r="DA203" i="25"/>
  <c r="DA202" i="25"/>
  <c r="DA201" i="25"/>
  <c r="DA200" i="25"/>
  <c r="DA199" i="25"/>
  <c r="DA198" i="25"/>
  <c r="DA197" i="25"/>
  <c r="DA196" i="25"/>
  <c r="DA195" i="25"/>
  <c r="DA194" i="25"/>
  <c r="DA193" i="25"/>
  <c r="DA192" i="25"/>
  <c r="DA191" i="25"/>
  <c r="DA190" i="25"/>
  <c r="DA189" i="25"/>
  <c r="CR189" i="25"/>
  <c r="DA188" i="25"/>
  <c r="DA187" i="25"/>
  <c r="DA186" i="25"/>
  <c r="DA185" i="25"/>
  <c r="DA184" i="25"/>
  <c r="DA183" i="25"/>
  <c r="DA182" i="25"/>
  <c r="DA181" i="25"/>
  <c r="DA180" i="25"/>
  <c r="DA179" i="25"/>
  <c r="DA178" i="25"/>
  <c r="DA177" i="25"/>
  <c r="DA176" i="25"/>
  <c r="DA175" i="25"/>
  <c r="DA174" i="25"/>
  <c r="DA173" i="25"/>
  <c r="DA172" i="25"/>
  <c r="DA171" i="25"/>
  <c r="DA170" i="25"/>
  <c r="DA169" i="25"/>
  <c r="DA168" i="25"/>
  <c r="DA167" i="25"/>
  <c r="DA166" i="25"/>
  <c r="DA165" i="25"/>
  <c r="DA164" i="25"/>
  <c r="DA163" i="25"/>
  <c r="DA162" i="25"/>
  <c r="DA161" i="25"/>
  <c r="DA160" i="25"/>
  <c r="DA159" i="25"/>
  <c r="DA158" i="25"/>
  <c r="DA157" i="25"/>
  <c r="DA156" i="25"/>
  <c r="DA155" i="25"/>
  <c r="DA154" i="25"/>
  <c r="DA153" i="25"/>
  <c r="DA152" i="25"/>
  <c r="DA151" i="25"/>
  <c r="DA150" i="25"/>
  <c r="CR150" i="25"/>
  <c r="DF76" i="25"/>
  <c r="DF382" i="25"/>
  <c r="DF389" i="25"/>
  <c r="DF394" i="25"/>
  <c r="CS148" i="25"/>
  <c r="CS132" i="25"/>
  <c r="CS130" i="25"/>
  <c r="DA149" i="25"/>
  <c r="DA148" i="25"/>
  <c r="DA147" i="25"/>
  <c r="DA146" i="25"/>
  <c r="DA145" i="25"/>
  <c r="DA144" i="25"/>
  <c r="DA143" i="25"/>
  <c r="CR143" i="25"/>
  <c r="DA142" i="25"/>
  <c r="DA141" i="25"/>
  <c r="DA140" i="25"/>
  <c r="DA139" i="25"/>
  <c r="DA138" i="25"/>
  <c r="DA137" i="25"/>
  <c r="DA136" i="25"/>
  <c r="DA135" i="25"/>
  <c r="DA134" i="25"/>
  <c r="DA133" i="25"/>
  <c r="DA132" i="25"/>
  <c r="DA131" i="25"/>
  <c r="CR131" i="25"/>
  <c r="DA130" i="25"/>
  <c r="DA129" i="25"/>
  <c r="DA128" i="25"/>
  <c r="DA127" i="25"/>
  <c r="DA126" i="25"/>
  <c r="DA125" i="25"/>
  <c r="DA124" i="25"/>
  <c r="DA123" i="25"/>
  <c r="DA122" i="25"/>
  <c r="DA121" i="25"/>
  <c r="DA120" i="25"/>
  <c r="DA119" i="25"/>
  <c r="DA118" i="25"/>
  <c r="DA117" i="25"/>
  <c r="DA116" i="25"/>
  <c r="CR116" i="25"/>
  <c r="DA115" i="25"/>
  <c r="DA114" i="25"/>
  <c r="DA113" i="25"/>
  <c r="DA112" i="25"/>
  <c r="DA111" i="25"/>
  <c r="DA110" i="25"/>
  <c r="DA109" i="25"/>
  <c r="DA108" i="25"/>
  <c r="DA107" i="25"/>
  <c r="DA106" i="25"/>
  <c r="DA105" i="25"/>
  <c r="DA104" i="25"/>
  <c r="DA103" i="25"/>
  <c r="DA102" i="25"/>
  <c r="DA101" i="25"/>
  <c r="DA100" i="25"/>
  <c r="DA99" i="25"/>
  <c r="DA98" i="25"/>
  <c r="DA97" i="25"/>
  <c r="DA96" i="25"/>
  <c r="DA95" i="25"/>
  <c r="DA94" i="25"/>
  <c r="DA93" i="25"/>
  <c r="DA92" i="25"/>
  <c r="DA91" i="25"/>
  <c r="DA90" i="25"/>
  <c r="DA89" i="25"/>
  <c r="DA88" i="25"/>
  <c r="DA87" i="25"/>
  <c r="DA86" i="25"/>
  <c r="DA85" i="25"/>
  <c r="DA84" i="25"/>
  <c r="DA83" i="25"/>
  <c r="DA82" i="25"/>
  <c r="DA81" i="25"/>
  <c r="DA80" i="25"/>
  <c r="DA79" i="25"/>
  <c r="DA78" i="25"/>
  <c r="DA77" i="25"/>
  <c r="CR77" i="25"/>
  <c r="DA73" i="25"/>
  <c r="DA74" i="25"/>
  <c r="DA75" i="25"/>
  <c r="DA76" i="25"/>
  <c r="DA67" i="25"/>
  <c r="DA68" i="25"/>
  <c r="DA69" i="25"/>
  <c r="CR70" i="25"/>
  <c r="DA70" i="25"/>
  <c r="DA71" i="25"/>
  <c r="DA72" i="25"/>
  <c r="AX5" i="25"/>
  <c r="AX15" i="25"/>
  <c r="AH66" i="25"/>
  <c r="AH67" i="25"/>
  <c r="AH68" i="25"/>
  <c r="AH69" i="25"/>
  <c r="AH70" i="25"/>
  <c r="AH71" i="25"/>
  <c r="AH72" i="25"/>
  <c r="AH73" i="25"/>
  <c r="AH74" i="25"/>
  <c r="AH75" i="25"/>
  <c r="AH76" i="25"/>
  <c r="AH77" i="25"/>
  <c r="AH78" i="25"/>
  <c r="AH79" i="25"/>
  <c r="AH80" i="25"/>
  <c r="AH81" i="25"/>
  <c r="AH82" i="25"/>
  <c r="AH83" i="25"/>
  <c r="AH84" i="25"/>
  <c r="AH85" i="25"/>
  <c r="AH86" i="25"/>
  <c r="AH87" i="25"/>
  <c r="AH88" i="25"/>
  <c r="AH89" i="25"/>
  <c r="AH90" i="25"/>
  <c r="AH91" i="25"/>
  <c r="AH92" i="25"/>
  <c r="AH93" i="25"/>
  <c r="AH94" i="25"/>
  <c r="AH95" i="25"/>
  <c r="AH96" i="25"/>
  <c r="AH97" i="25"/>
  <c r="AH98" i="25"/>
  <c r="AH99" i="25"/>
  <c r="AH100" i="25"/>
  <c r="AH101" i="25"/>
  <c r="AH102" i="25"/>
  <c r="AH103" i="25"/>
  <c r="AH104" i="25"/>
  <c r="AH105" i="25"/>
  <c r="AH106" i="25"/>
  <c r="AH107" i="25"/>
  <c r="AH108" i="25"/>
  <c r="AH109" i="25"/>
  <c r="AH110" i="25"/>
  <c r="AH111" i="25"/>
  <c r="AH112" i="25"/>
  <c r="AH113" i="25"/>
  <c r="AH114" i="25"/>
  <c r="AH115" i="25"/>
  <c r="AH116" i="25"/>
  <c r="AH117" i="25"/>
  <c r="AH118" i="25"/>
  <c r="AH119" i="25"/>
  <c r="AH120" i="25"/>
  <c r="AH121" i="25"/>
  <c r="AH122" i="25"/>
  <c r="AH123" i="25"/>
  <c r="AH124" i="25"/>
  <c r="AH125" i="25"/>
  <c r="AH126" i="25"/>
  <c r="AH127" i="25"/>
  <c r="AH128" i="25"/>
  <c r="AH129" i="25"/>
  <c r="AH130" i="25"/>
  <c r="AH131" i="25"/>
  <c r="AH132" i="25"/>
  <c r="AH133" i="25"/>
  <c r="AH134" i="25"/>
  <c r="AH135" i="25"/>
  <c r="AH136" i="25"/>
  <c r="AH137" i="25"/>
  <c r="AH138" i="25"/>
  <c r="AH139" i="25"/>
  <c r="AH140" i="25"/>
  <c r="AH141" i="25"/>
  <c r="AH142" i="25"/>
  <c r="AH143" i="25"/>
  <c r="AH144" i="25"/>
  <c r="AH145" i="25"/>
  <c r="AH146" i="25"/>
  <c r="AH147" i="25"/>
  <c r="AH148" i="25"/>
  <c r="AH149" i="25"/>
  <c r="AH150" i="25"/>
  <c r="AH151" i="25"/>
  <c r="AH152" i="25"/>
  <c r="AH153" i="25"/>
  <c r="AH154" i="25"/>
  <c r="AH155" i="25"/>
  <c r="AH156" i="25"/>
  <c r="AH157" i="25"/>
  <c r="AH158" i="25"/>
  <c r="AH159" i="25"/>
  <c r="AH160" i="25"/>
  <c r="AH161" i="25"/>
  <c r="AH162" i="25"/>
  <c r="AH163" i="25"/>
  <c r="AH164" i="25"/>
  <c r="AH165" i="25"/>
  <c r="AH166" i="25"/>
  <c r="AH167" i="25"/>
  <c r="AH168" i="25"/>
  <c r="AH169" i="25"/>
  <c r="AH170" i="25"/>
  <c r="AH171" i="25"/>
  <c r="AH172" i="25"/>
  <c r="AH173" i="25"/>
  <c r="AH174" i="25"/>
  <c r="AH175" i="25"/>
  <c r="AH176" i="25"/>
  <c r="AH177" i="25"/>
  <c r="AH178" i="25"/>
  <c r="AH179" i="25"/>
  <c r="AH180" i="25"/>
  <c r="AH181" i="25"/>
  <c r="AH182" i="25"/>
  <c r="AH183" i="25"/>
  <c r="AH184" i="25"/>
  <c r="AH185" i="25"/>
  <c r="AH186" i="25"/>
  <c r="AH187" i="25"/>
  <c r="AH188" i="25"/>
  <c r="AH189" i="25"/>
  <c r="AH190" i="25"/>
  <c r="AH191" i="25"/>
  <c r="AH192" i="25"/>
  <c r="AH193" i="25"/>
  <c r="AH194" i="25"/>
  <c r="AH195" i="25"/>
  <c r="AH196" i="25"/>
  <c r="AH197" i="25"/>
  <c r="AH198" i="25"/>
  <c r="AH199" i="25"/>
  <c r="AH200" i="25"/>
  <c r="AH201" i="25"/>
  <c r="AH202" i="25"/>
  <c r="AH203" i="25"/>
  <c r="AH204" i="25"/>
  <c r="AH205" i="25"/>
  <c r="AH206" i="25"/>
  <c r="AH207" i="25"/>
  <c r="AH208" i="25"/>
  <c r="AH209" i="25"/>
  <c r="AH210" i="25"/>
  <c r="AH211" i="25"/>
  <c r="AZ3" i="25" a="1"/>
  <c r="AZ3" i="25" s="1"/>
  <c r="AI62" i="25"/>
  <c r="AI63" i="25"/>
  <c r="AI64" i="25"/>
  <c r="AI65" i="25"/>
  <c r="AI2" i="25"/>
  <c r="AG2" i="25"/>
  <c r="O105" i="25"/>
  <c r="O106" i="25"/>
  <c r="AD60" i="25"/>
  <c r="AD61" i="25"/>
  <c r="AD62" i="25"/>
  <c r="AD63" i="25"/>
  <c r="AD64" i="25"/>
  <c r="AD65" i="25"/>
  <c r="AM2" i="25"/>
  <c r="BK3" i="25" s="1"/>
  <c r="AL2" i="25"/>
  <c r="AS28" i="25" s="1"/>
  <c r="AK2" i="25"/>
  <c r="AR28" i="25" s="1"/>
  <c r="AJ2" i="25"/>
  <c r="Y2" i="25"/>
  <c r="X2" i="25"/>
  <c r="W2" i="25"/>
  <c r="R2" i="25"/>
  <c r="S2" i="25"/>
  <c r="Q2" i="25"/>
  <c r="M4" i="25"/>
  <c r="CY497" i="25" l="1"/>
  <c r="CX265" i="25"/>
  <c r="DF265" i="25" s="1"/>
  <c r="CT497" i="25"/>
  <c r="DC497" i="25"/>
  <c r="DC498" i="25" s="1"/>
  <c r="DC499" i="25" s="1"/>
  <c r="DC500" i="25" s="1"/>
  <c r="DC501" i="25" s="1"/>
  <c r="DC502" i="25" s="1"/>
  <c r="DC503" i="25" s="1"/>
  <c r="DC504" i="25" s="1"/>
  <c r="DC505" i="25" s="1"/>
  <c r="DC506" i="25" s="1"/>
  <c r="DC507" i="25" s="1"/>
  <c r="DC508" i="25" s="1"/>
  <c r="CY424" i="25"/>
  <c r="DC424" i="25"/>
  <c r="DC425" i="25" s="1"/>
  <c r="DC426" i="25" s="1"/>
  <c r="DC427" i="25" s="1"/>
  <c r="DC428" i="25" s="1"/>
  <c r="DC429" i="25" s="1"/>
  <c r="DC430" i="25" s="1"/>
  <c r="DC431" i="25" s="1"/>
  <c r="DC432" i="25" s="1"/>
  <c r="DC433" i="25" s="1"/>
  <c r="DC434" i="25" s="1"/>
  <c r="DC435" i="25" s="1"/>
  <c r="CZ424" i="25"/>
  <c r="DD424" i="25" s="1"/>
  <c r="DE424" i="25" s="1"/>
  <c r="CX281" i="25"/>
  <c r="DF497" i="25"/>
  <c r="DB481" i="25"/>
  <c r="CX351" i="25"/>
  <c r="DF351" i="25" s="1"/>
  <c r="CX332" i="25"/>
  <c r="DF332" i="25" s="1"/>
  <c r="CX322" i="25"/>
  <c r="CX339" i="25"/>
  <c r="DF339" i="25" s="1"/>
  <c r="CX299" i="25"/>
  <c r="DF299" i="25" s="1"/>
  <c r="CX261" i="25"/>
  <c r="CX253" i="25"/>
  <c r="DF253" i="25" s="1"/>
  <c r="CX240" i="25"/>
  <c r="DF240" i="25" s="1"/>
  <c r="DB554" i="25"/>
  <c r="CX342" i="25"/>
  <c r="CX346" i="25"/>
  <c r="DF346" i="25" s="1"/>
  <c r="CX338" i="25"/>
  <c r="DF338" i="25" s="1"/>
  <c r="CX310" i="25"/>
  <c r="CX348" i="25"/>
  <c r="CX276" i="25"/>
  <c r="DF276" i="25" s="1"/>
  <c r="CX241" i="25"/>
  <c r="DF241" i="25" s="1"/>
  <c r="CX232" i="25"/>
  <c r="CX269" i="25"/>
  <c r="CX268" i="25"/>
  <c r="CX285" i="25"/>
  <c r="DF285" i="25" s="1"/>
  <c r="CX288" i="25"/>
  <c r="DF288" i="25" s="1"/>
  <c r="CX302" i="25"/>
  <c r="DF302" i="25" s="1"/>
  <c r="CX316" i="25"/>
  <c r="DF316" i="25" s="1"/>
  <c r="CX251" i="25"/>
  <c r="DF251" i="25" s="1"/>
  <c r="CX325" i="25"/>
  <c r="DB627" i="25"/>
  <c r="CX237" i="25"/>
  <c r="DF237" i="25" s="1"/>
  <c r="CX249" i="25"/>
  <c r="DF249" i="25" s="1"/>
  <c r="CX328" i="25"/>
  <c r="DF328" i="25" s="1"/>
  <c r="CX320" i="25"/>
  <c r="CX255" i="25"/>
  <c r="CX235" i="25"/>
  <c r="DF235" i="25" s="1"/>
  <c r="CX331" i="25"/>
  <c r="DF331" i="25" s="1"/>
  <c r="DF424" i="25"/>
  <c r="CX301" i="25"/>
  <c r="DF301" i="25" s="1"/>
  <c r="CX304" i="25"/>
  <c r="DF304" i="25" s="1"/>
  <c r="CX239" i="25"/>
  <c r="DF239" i="25" s="1"/>
  <c r="CZ482" i="25"/>
  <c r="DD482" i="25" s="1"/>
  <c r="DE482" i="25" s="1"/>
  <c r="DC482" i="25"/>
  <c r="DC483" i="25" s="1"/>
  <c r="DC484" i="25" s="1"/>
  <c r="DC485" i="25" s="1"/>
  <c r="DC486" i="25" s="1"/>
  <c r="DC487" i="25" s="1"/>
  <c r="DC488" i="25" s="1"/>
  <c r="DC489" i="25" s="1"/>
  <c r="DC490" i="25" s="1"/>
  <c r="DC491" i="25" s="1"/>
  <c r="DC492" i="25" s="1"/>
  <c r="DC493" i="25" s="1"/>
  <c r="DC494" i="25" s="1"/>
  <c r="DC495" i="25" s="1"/>
  <c r="DC496" i="25" s="1"/>
  <c r="DF482" i="25"/>
  <c r="CZ570" i="25"/>
  <c r="DD570" i="25" s="1"/>
  <c r="DE570" i="25" s="1"/>
  <c r="DC570" i="25"/>
  <c r="DC571" i="25" s="1"/>
  <c r="DC572" i="25" s="1"/>
  <c r="DC573" i="25" s="1"/>
  <c r="DC574" i="25" s="1"/>
  <c r="DC575" i="25" s="1"/>
  <c r="DC576" i="25" s="1"/>
  <c r="DC577" i="25" s="1"/>
  <c r="DC578" i="25" s="1"/>
  <c r="DC579" i="25" s="1"/>
  <c r="DC580" i="25" s="1"/>
  <c r="DC581" i="25" s="1"/>
  <c r="DF570" i="25"/>
  <c r="CX313" i="25"/>
  <c r="DF313" i="25" s="1"/>
  <c r="CZ628" i="25"/>
  <c r="DD628" i="25" s="1"/>
  <c r="DE628" i="25" s="1"/>
  <c r="DC628" i="25"/>
  <c r="DC629" i="25" s="1"/>
  <c r="DC630" i="25" s="1"/>
  <c r="DC631" i="25" s="1"/>
  <c r="DC632" i="25" s="1"/>
  <c r="DC633" i="25" s="1"/>
  <c r="DC634" i="25" s="1"/>
  <c r="DC635" i="25" s="1"/>
  <c r="DC636" i="25" s="1"/>
  <c r="DC637" i="25" s="1"/>
  <c r="DC638" i="25" s="1"/>
  <c r="DC639" i="25" s="1"/>
  <c r="DC640" i="25" s="1"/>
  <c r="DC641" i="25" s="1"/>
  <c r="DC642" i="25" s="1"/>
  <c r="DF628" i="25"/>
  <c r="CX287" i="25"/>
  <c r="CX247" i="25"/>
  <c r="DF247" i="25" s="1"/>
  <c r="CX360" i="25"/>
  <c r="CX259" i="25"/>
  <c r="DF259" i="25" s="1"/>
  <c r="CX323" i="25"/>
  <c r="DF323" i="25" s="1"/>
  <c r="DF643" i="25"/>
  <c r="CZ643" i="25"/>
  <c r="DD643" i="25" s="1"/>
  <c r="DE643" i="25" s="1"/>
  <c r="DC643" i="25"/>
  <c r="DC644" i="25" s="1"/>
  <c r="DC645" i="25" s="1"/>
  <c r="DC646" i="25" s="1"/>
  <c r="DC647" i="25" s="1"/>
  <c r="DC648" i="25" s="1"/>
  <c r="DC649" i="25" s="1"/>
  <c r="DC650" i="25" s="1"/>
  <c r="DC651" i="25" s="1"/>
  <c r="DC652" i="25" s="1"/>
  <c r="DC653" i="25" s="1"/>
  <c r="DC654" i="25" s="1"/>
  <c r="CX283" i="25"/>
  <c r="DF283" i="25" s="1"/>
  <c r="CX308" i="25"/>
  <c r="DF308" i="25" s="1"/>
  <c r="CY409" i="25"/>
  <c r="DC409" i="25"/>
  <c r="DC410" i="25" s="1"/>
  <c r="DC411" i="25" s="1"/>
  <c r="DC412" i="25" s="1"/>
  <c r="DC413" i="25" s="1"/>
  <c r="DC414" i="25" s="1"/>
  <c r="DC415" i="25" s="1"/>
  <c r="DC416" i="25" s="1"/>
  <c r="DC417" i="25" s="1"/>
  <c r="DC418" i="25" s="1"/>
  <c r="DC419" i="25" s="1"/>
  <c r="DC420" i="25" s="1"/>
  <c r="DC421" i="25" s="1"/>
  <c r="DC422" i="25" s="1"/>
  <c r="DC423" i="25" s="1"/>
  <c r="DF409" i="25"/>
  <c r="CZ409" i="25"/>
  <c r="DD409" i="25" s="1"/>
  <c r="DE409" i="25" s="1"/>
  <c r="CT409" i="25"/>
  <c r="CX228" i="25"/>
  <c r="DF228" i="25" s="1"/>
  <c r="CX280" i="25"/>
  <c r="DF280" i="25" s="1"/>
  <c r="CZ555" i="25"/>
  <c r="DD555" i="25" s="1"/>
  <c r="DE555" i="25" s="1"/>
  <c r="DC555" i="25"/>
  <c r="DC556" i="25" s="1"/>
  <c r="DC557" i="25" s="1"/>
  <c r="DC558" i="25" s="1"/>
  <c r="DC559" i="25" s="1"/>
  <c r="DC560" i="25" s="1"/>
  <c r="DC561" i="25" s="1"/>
  <c r="DC562" i="25" s="1"/>
  <c r="DC563" i="25" s="1"/>
  <c r="DC564" i="25" s="1"/>
  <c r="DC565" i="25" s="1"/>
  <c r="DC566" i="25" s="1"/>
  <c r="DC567" i="25" s="1"/>
  <c r="DC568" i="25" s="1"/>
  <c r="DC569" i="25" s="1"/>
  <c r="DF555" i="25"/>
  <c r="CU444" i="25"/>
  <c r="CV444" i="25" s="1"/>
  <c r="CU518" i="25"/>
  <c r="CV590" i="25"/>
  <c r="CU591" i="25"/>
  <c r="CY643" i="25"/>
  <c r="CT643" i="25"/>
  <c r="CY628" i="25"/>
  <c r="CT628" i="25"/>
  <c r="CY555" i="25"/>
  <c r="CT555" i="25"/>
  <c r="CY570" i="25"/>
  <c r="CT570" i="25"/>
  <c r="CY482" i="25"/>
  <c r="CT482" i="25"/>
  <c r="CX274" i="25"/>
  <c r="CX243" i="25"/>
  <c r="DF243" i="25" s="1"/>
  <c r="CX289" i="25"/>
  <c r="CX254" i="25"/>
  <c r="DF254" i="25" s="1"/>
  <c r="CX317" i="25"/>
  <c r="DF317" i="25" s="1"/>
  <c r="CX330" i="25"/>
  <c r="DF330" i="25" s="1"/>
  <c r="CX343" i="25"/>
  <c r="DF343" i="25" s="1"/>
  <c r="CX321" i="25"/>
  <c r="DF321" i="25" s="1"/>
  <c r="CX227" i="25"/>
  <c r="DF227" i="25" s="1"/>
  <c r="CX340" i="25"/>
  <c r="CX303" i="25"/>
  <c r="DF303" i="25" s="1"/>
  <c r="CX266" i="25"/>
  <c r="DF266" i="25" s="1"/>
  <c r="CX329" i="25"/>
  <c r="DF329" i="25" s="1"/>
  <c r="CX349" i="25"/>
  <c r="DF349" i="25" s="1"/>
  <c r="CX341" i="25"/>
  <c r="DF341" i="25" s="1"/>
  <c r="CX300" i="25"/>
  <c r="CX314" i="25"/>
  <c r="DF314" i="25" s="1"/>
  <c r="CX226" i="25"/>
  <c r="DF226" i="25" s="1"/>
  <c r="CX312" i="25"/>
  <c r="DF312" i="25" s="1"/>
  <c r="CX326" i="25"/>
  <c r="DF326" i="25" s="1"/>
  <c r="CX236" i="25"/>
  <c r="DF236" i="25" s="1"/>
  <c r="CX238" i="25"/>
  <c r="DF238" i="25" s="1"/>
  <c r="CX275" i="25"/>
  <c r="DF275" i="25" s="1"/>
  <c r="CX270" i="25"/>
  <c r="DF270" i="25" s="1"/>
  <c r="CX324" i="25"/>
  <c r="DF324" i="25" s="1"/>
  <c r="CX233" i="25"/>
  <c r="DF233" i="25" s="1"/>
  <c r="CX234" i="25"/>
  <c r="DF234" i="25" s="1"/>
  <c r="CX248" i="25"/>
  <c r="DF248" i="25" s="1"/>
  <c r="CX327" i="25"/>
  <c r="DF327" i="25" s="1"/>
  <c r="CX250" i="25"/>
  <c r="DF250" i="25" s="1"/>
  <c r="CX311" i="25"/>
  <c r="DF311" i="25" s="1"/>
  <c r="CX347" i="25"/>
  <c r="CX307" i="25"/>
  <c r="DF307" i="25" s="1"/>
  <c r="CX350" i="25"/>
  <c r="DF350" i="25" s="1"/>
  <c r="CX245" i="25"/>
  <c r="DF245" i="25" s="1"/>
  <c r="CX246" i="25"/>
  <c r="DF246" i="25" s="1"/>
  <c r="CX225" i="25"/>
  <c r="DF225" i="25" s="1"/>
  <c r="CX273" i="25"/>
  <c r="DF273" i="25" s="1"/>
  <c r="CX229" i="25"/>
  <c r="DF229" i="25" s="1"/>
  <c r="CX363" i="25"/>
  <c r="CX257" i="25"/>
  <c r="DF257" i="25" s="1"/>
  <c r="CX258" i="25"/>
  <c r="DF258" i="25" s="1"/>
  <c r="CX315" i="25"/>
  <c r="DF315" i="25" s="1"/>
  <c r="CX244" i="25"/>
  <c r="DF244" i="25" s="1"/>
  <c r="CX231" i="25"/>
  <c r="DF231" i="25" s="1"/>
  <c r="CX256" i="25"/>
  <c r="DF256" i="25" s="1"/>
  <c r="CX306" i="25"/>
  <c r="DF306" i="25" s="1"/>
  <c r="CX319" i="25"/>
  <c r="DF319" i="25" s="1"/>
  <c r="CX230" i="25"/>
  <c r="DF230" i="25" s="1"/>
  <c r="CX252" i="25"/>
  <c r="DF252" i="25" s="1"/>
  <c r="CX305" i="25"/>
  <c r="DF305" i="25" s="1"/>
  <c r="CX318" i="25"/>
  <c r="DF318" i="25" s="1"/>
  <c r="CX309" i="25"/>
  <c r="CX358" i="25"/>
  <c r="CX267" i="25"/>
  <c r="DF267" i="25" s="1"/>
  <c r="CX282" i="25"/>
  <c r="DF282" i="25" s="1"/>
  <c r="CO297" i="25"/>
  <c r="CS296" i="25" s="1"/>
  <c r="CX356" i="25"/>
  <c r="DF356" i="25" s="1"/>
  <c r="CX333" i="25"/>
  <c r="DF333" i="25" s="1"/>
  <c r="CO336" i="25"/>
  <c r="CS335" i="25" s="1"/>
  <c r="CX335" i="25" s="1"/>
  <c r="DF335" i="25" s="1"/>
  <c r="CO217" i="25"/>
  <c r="CS216" i="25" s="1"/>
  <c r="CX242" i="25"/>
  <c r="DF242" i="25" s="1"/>
  <c r="CX355" i="25"/>
  <c r="DF355" i="25" s="1"/>
  <c r="CO337" i="25"/>
  <c r="CS336" i="25" s="1"/>
  <c r="CX293" i="25"/>
  <c r="DF293" i="25" s="1"/>
  <c r="CO114" i="25"/>
  <c r="CS113" i="25" s="1"/>
  <c r="CX354" i="25"/>
  <c r="DF354" i="25" s="1"/>
  <c r="CX357" i="25"/>
  <c r="DF357" i="25" s="1"/>
  <c r="CX260" i="25"/>
  <c r="DF260" i="25" s="1"/>
  <c r="CX298" i="25"/>
  <c r="DF298" i="25" s="1"/>
  <c r="CO263" i="25"/>
  <c r="CS262" i="25" s="1"/>
  <c r="CX262" i="25" s="1"/>
  <c r="DF262" i="25" s="1"/>
  <c r="CX353" i="25"/>
  <c r="CX366" i="25"/>
  <c r="DF366" i="25" s="1"/>
  <c r="CO264" i="25"/>
  <c r="CS263" i="25" s="1"/>
  <c r="CO345" i="25"/>
  <c r="CS344" i="25" s="1"/>
  <c r="CX344" i="25" s="1"/>
  <c r="DF344" i="25" s="1"/>
  <c r="CO144" i="25"/>
  <c r="CS143" i="25" s="1"/>
  <c r="CX361" i="25"/>
  <c r="DF361" i="25" s="1"/>
  <c r="CO187" i="25"/>
  <c r="CS186" i="25" s="1"/>
  <c r="CX294" i="25"/>
  <c r="DF294" i="25" s="1"/>
  <c r="CO272" i="25"/>
  <c r="CS271" i="25" s="1"/>
  <c r="CX271" i="25" s="1"/>
  <c r="DF271" i="25" s="1"/>
  <c r="CX362" i="25"/>
  <c r="DF362" i="25" s="1"/>
  <c r="CX284" i="25"/>
  <c r="DF284" i="25" s="1"/>
  <c r="CX286" i="25"/>
  <c r="DF286" i="25" s="1"/>
  <c r="CX359" i="25"/>
  <c r="CO224" i="25"/>
  <c r="CS223" i="25" s="1"/>
  <c r="CX290" i="25"/>
  <c r="DF290" i="25" s="1"/>
  <c r="CQ292" i="25"/>
  <c r="CT375" i="25"/>
  <c r="CY375" i="25"/>
  <c r="CT372" i="25"/>
  <c r="CY372" i="25"/>
  <c r="CT295" i="25"/>
  <c r="CY295" i="25"/>
  <c r="CT149" i="25"/>
  <c r="CY149" i="25"/>
  <c r="CT222" i="25"/>
  <c r="CY222" i="25"/>
  <c r="CT396" i="25"/>
  <c r="CY396" i="25"/>
  <c r="CT76" i="25"/>
  <c r="CY76" i="25"/>
  <c r="CT394" i="25"/>
  <c r="CY394" i="25"/>
  <c r="CT377" i="25"/>
  <c r="CY377" i="25"/>
  <c r="CT389" i="25"/>
  <c r="CY389" i="25"/>
  <c r="CT384" i="25"/>
  <c r="CY384" i="25"/>
  <c r="CT382" i="25"/>
  <c r="CY382" i="25"/>
  <c r="CP130" i="25"/>
  <c r="CP365" i="25"/>
  <c r="CS187" i="25"/>
  <c r="CS188" i="25"/>
  <c r="CS208" i="25"/>
  <c r="CS210" i="25"/>
  <c r="CS211" i="25"/>
  <c r="CS212" i="25"/>
  <c r="CS213" i="25"/>
  <c r="CS214" i="25"/>
  <c r="CS215" i="25"/>
  <c r="CS209" i="25"/>
  <c r="CS217" i="25"/>
  <c r="CQ364" i="25"/>
  <c r="CX365" i="25" s="1"/>
  <c r="CS366" i="25"/>
  <c r="CZ295" i="25"/>
  <c r="CS135" i="25"/>
  <c r="CS136" i="25"/>
  <c r="CS138" i="25"/>
  <c r="CS139" i="25"/>
  <c r="CS140" i="25"/>
  <c r="CS141" i="25"/>
  <c r="CS142" i="25"/>
  <c r="CS144" i="25"/>
  <c r="CS137" i="25"/>
  <c r="CP128" i="25"/>
  <c r="CQ291" i="25"/>
  <c r="CX291" i="25" s="1"/>
  <c r="CS293" i="25"/>
  <c r="CS114" i="25"/>
  <c r="CS115" i="25"/>
  <c r="CP200" i="25"/>
  <c r="CP292" i="25"/>
  <c r="CO127" i="25"/>
  <c r="CS126" i="25" s="1"/>
  <c r="CO128" i="25"/>
  <c r="CS127" i="25" s="1"/>
  <c r="CO129" i="25"/>
  <c r="CS128" i="25" s="1"/>
  <c r="CO130" i="25"/>
  <c r="CS129" i="25" s="1"/>
  <c r="CP129" i="25"/>
  <c r="CP221" i="25"/>
  <c r="CP89" i="25"/>
  <c r="CP101" i="25"/>
  <c r="CP113" i="25"/>
  <c r="CO87" i="25"/>
  <c r="CS86" i="25" s="1"/>
  <c r="CO99" i="25"/>
  <c r="CS98" i="25" s="1"/>
  <c r="CO111" i="25"/>
  <c r="CS110" i="25" s="1"/>
  <c r="CP87" i="25"/>
  <c r="CP90" i="25"/>
  <c r="CP102" i="25"/>
  <c r="CP114" i="25"/>
  <c r="CO88" i="25"/>
  <c r="CS87" i="25" s="1"/>
  <c r="CO100" i="25"/>
  <c r="CS99" i="25" s="1"/>
  <c r="CO112" i="25"/>
  <c r="CS111" i="25" s="1"/>
  <c r="CP79" i="25"/>
  <c r="CP91" i="25"/>
  <c r="CP103" i="25"/>
  <c r="CP115" i="25"/>
  <c r="CO89" i="25"/>
  <c r="CS88" i="25" s="1"/>
  <c r="CO101" i="25"/>
  <c r="CS100" i="25" s="1"/>
  <c r="CO113" i="25"/>
  <c r="CS112" i="25" s="1"/>
  <c r="CP99" i="25"/>
  <c r="CP80" i="25"/>
  <c r="CP92" i="25"/>
  <c r="CP104" i="25"/>
  <c r="CO90" i="25"/>
  <c r="CS89" i="25" s="1"/>
  <c r="CO102" i="25"/>
  <c r="CS101" i="25" s="1"/>
  <c r="CP111" i="25"/>
  <c r="CO97" i="25"/>
  <c r="CS96" i="25" s="1"/>
  <c r="CP81" i="25"/>
  <c r="CP93" i="25"/>
  <c r="CP105" i="25"/>
  <c r="CO79" i="25"/>
  <c r="CS78" i="25" s="1"/>
  <c r="CO91" i="25"/>
  <c r="CS90" i="25" s="1"/>
  <c r="CO103" i="25"/>
  <c r="CS102" i="25" s="1"/>
  <c r="CP82" i="25"/>
  <c r="CP94" i="25"/>
  <c r="CP106" i="25"/>
  <c r="CO80" i="25"/>
  <c r="CS79" i="25" s="1"/>
  <c r="CO92" i="25"/>
  <c r="CS91" i="25" s="1"/>
  <c r="CO104" i="25"/>
  <c r="CS103" i="25" s="1"/>
  <c r="CO109" i="25"/>
  <c r="CS108" i="25" s="1"/>
  <c r="CP83" i="25"/>
  <c r="CP95" i="25"/>
  <c r="CP107" i="25"/>
  <c r="CO81" i="25"/>
  <c r="CS80" i="25" s="1"/>
  <c r="CO93" i="25"/>
  <c r="CS92" i="25" s="1"/>
  <c r="CO105" i="25"/>
  <c r="CS104" i="25" s="1"/>
  <c r="CP84" i="25"/>
  <c r="CP96" i="25"/>
  <c r="CP108" i="25"/>
  <c r="CO82" i="25"/>
  <c r="CS81" i="25" s="1"/>
  <c r="CO94" i="25"/>
  <c r="CS93" i="25" s="1"/>
  <c r="CO106" i="25"/>
  <c r="CS105" i="25" s="1"/>
  <c r="CO85" i="25"/>
  <c r="CS84" i="25" s="1"/>
  <c r="CP85" i="25"/>
  <c r="CP97" i="25"/>
  <c r="CP109" i="25"/>
  <c r="CO83" i="25"/>
  <c r="CS82" i="25" s="1"/>
  <c r="CO95" i="25"/>
  <c r="CS94" i="25" s="1"/>
  <c r="CO107" i="25"/>
  <c r="CS106" i="25" s="1"/>
  <c r="CP86" i="25"/>
  <c r="CP98" i="25"/>
  <c r="CP110" i="25"/>
  <c r="CO84" i="25"/>
  <c r="CS83" i="25" s="1"/>
  <c r="CO96" i="25"/>
  <c r="CS95" i="25" s="1"/>
  <c r="CO108" i="25"/>
  <c r="CS107" i="25" s="1"/>
  <c r="CP88" i="25"/>
  <c r="CP100" i="25"/>
  <c r="CP112" i="25"/>
  <c r="CO86" i="25"/>
  <c r="CS85" i="25" s="1"/>
  <c r="CO98" i="25"/>
  <c r="CS97" i="25" s="1"/>
  <c r="CO110" i="25"/>
  <c r="CS109" i="25" s="1"/>
  <c r="CP201" i="25"/>
  <c r="CP137" i="25"/>
  <c r="CP138" i="25"/>
  <c r="CP139" i="25"/>
  <c r="CP140" i="25"/>
  <c r="CP141" i="25"/>
  <c r="CP142" i="25"/>
  <c r="CP135" i="25"/>
  <c r="CP143" i="25"/>
  <c r="CP144" i="25"/>
  <c r="CP134" i="25"/>
  <c r="CP136" i="25"/>
  <c r="CP202" i="25"/>
  <c r="CP161" i="25"/>
  <c r="CP173" i="25"/>
  <c r="CP185" i="25"/>
  <c r="CO159" i="25"/>
  <c r="CS158" i="25" s="1"/>
  <c r="CO171" i="25"/>
  <c r="CS170" i="25" s="1"/>
  <c r="CO183" i="25"/>
  <c r="CS182" i="25" s="1"/>
  <c r="CO169" i="25"/>
  <c r="CS168" i="25" s="1"/>
  <c r="CP162" i="25"/>
  <c r="CP174" i="25"/>
  <c r="CP186" i="25"/>
  <c r="CO160" i="25"/>
  <c r="CS159" i="25" s="1"/>
  <c r="CO172" i="25"/>
  <c r="CS171" i="25" s="1"/>
  <c r="CO184" i="25"/>
  <c r="CS183" i="25" s="1"/>
  <c r="CP163" i="25"/>
  <c r="CP175" i="25"/>
  <c r="CP187" i="25"/>
  <c r="CO161" i="25"/>
  <c r="CS160" i="25" s="1"/>
  <c r="CO173" i="25"/>
  <c r="CS172" i="25" s="1"/>
  <c r="CO185" i="25"/>
  <c r="CS184" i="25" s="1"/>
  <c r="CP152" i="25"/>
  <c r="CP164" i="25"/>
  <c r="CP176" i="25"/>
  <c r="CP188" i="25"/>
  <c r="CO162" i="25"/>
  <c r="CS161" i="25" s="1"/>
  <c r="CO174" i="25"/>
  <c r="CS173" i="25" s="1"/>
  <c r="CO186" i="25"/>
  <c r="CS185" i="25" s="1"/>
  <c r="CP171" i="25"/>
  <c r="CO181" i="25"/>
  <c r="CS180" i="25" s="1"/>
  <c r="CP153" i="25"/>
  <c r="CP165" i="25"/>
  <c r="CP177" i="25"/>
  <c r="CO163" i="25"/>
  <c r="CS162" i="25" s="1"/>
  <c r="CO175" i="25"/>
  <c r="CS174" i="25" s="1"/>
  <c r="CP154" i="25"/>
  <c r="CP166" i="25"/>
  <c r="CP178" i="25"/>
  <c r="CO152" i="25"/>
  <c r="CS151" i="25" s="1"/>
  <c r="CO164" i="25"/>
  <c r="CS163" i="25" s="1"/>
  <c r="CO176" i="25"/>
  <c r="CS175" i="25" s="1"/>
  <c r="CP159" i="25"/>
  <c r="CP183" i="25"/>
  <c r="CO157" i="25"/>
  <c r="CS156" i="25" s="1"/>
  <c r="CP155" i="25"/>
  <c r="CP167" i="25"/>
  <c r="CP179" i="25"/>
  <c r="CO153" i="25"/>
  <c r="CS152" i="25" s="1"/>
  <c r="CO165" i="25"/>
  <c r="CS164" i="25" s="1"/>
  <c r="CO177" i="25"/>
  <c r="CS176" i="25" s="1"/>
  <c r="CP156" i="25"/>
  <c r="CP168" i="25"/>
  <c r="CP180" i="25"/>
  <c r="CO154" i="25"/>
  <c r="CS153" i="25" s="1"/>
  <c r="CO166" i="25"/>
  <c r="CS165" i="25" s="1"/>
  <c r="CO178" i="25"/>
  <c r="CS177" i="25" s="1"/>
  <c r="CP157" i="25"/>
  <c r="CP169" i="25"/>
  <c r="CP181" i="25"/>
  <c r="CO155" i="25"/>
  <c r="CS154" i="25" s="1"/>
  <c r="CO167" i="25"/>
  <c r="CS166" i="25" s="1"/>
  <c r="CO179" i="25"/>
  <c r="CS178" i="25" s="1"/>
  <c r="CP158" i="25"/>
  <c r="CP170" i="25"/>
  <c r="CP182" i="25"/>
  <c r="CO156" i="25"/>
  <c r="CS155" i="25" s="1"/>
  <c r="CO168" i="25"/>
  <c r="CS167" i="25" s="1"/>
  <c r="CO180" i="25"/>
  <c r="CS179" i="25" s="1"/>
  <c r="CP160" i="25"/>
  <c r="CP172" i="25"/>
  <c r="CP184" i="25"/>
  <c r="CO158" i="25"/>
  <c r="CS157" i="25" s="1"/>
  <c r="CO170" i="25"/>
  <c r="CS169" i="25" s="1"/>
  <c r="CO182" i="25"/>
  <c r="CS181" i="25" s="1"/>
  <c r="CP203" i="25"/>
  <c r="CP131" i="25"/>
  <c r="CP132" i="25"/>
  <c r="CP204" i="25"/>
  <c r="CP205" i="25"/>
  <c r="CP125" i="25"/>
  <c r="CO123" i="25"/>
  <c r="CS122" i="25" s="1"/>
  <c r="CP126" i="25"/>
  <c r="CO124" i="25"/>
  <c r="CS123" i="25" s="1"/>
  <c r="CO125" i="25"/>
  <c r="CS124" i="25" s="1"/>
  <c r="CP123" i="25"/>
  <c r="CP119" i="25"/>
  <c r="CO121" i="25"/>
  <c r="CS120" i="25" s="1"/>
  <c r="CP120" i="25"/>
  <c r="CP121" i="25"/>
  <c r="CO119" i="25"/>
  <c r="CS118" i="25" s="1"/>
  <c r="CP122" i="25"/>
  <c r="CO120" i="25"/>
  <c r="CS119" i="25" s="1"/>
  <c r="CP124" i="25"/>
  <c r="CO122" i="25"/>
  <c r="CS121" i="25" s="1"/>
  <c r="CO200" i="25"/>
  <c r="CS199" i="25" s="1"/>
  <c r="CO201" i="25"/>
  <c r="CS200" i="25" s="1"/>
  <c r="CO202" i="25"/>
  <c r="CS201" i="25" s="1"/>
  <c r="CO203" i="25"/>
  <c r="CS202" i="25" s="1"/>
  <c r="CP148" i="25"/>
  <c r="CR211" i="25"/>
  <c r="CP209" i="25"/>
  <c r="CP210" i="25"/>
  <c r="CP211" i="25"/>
  <c r="CP212" i="25"/>
  <c r="CP213" i="25"/>
  <c r="CP214" i="25"/>
  <c r="CP207" i="25"/>
  <c r="CP215" i="25"/>
  <c r="CP216" i="25"/>
  <c r="CP217" i="25"/>
  <c r="CP208" i="25"/>
  <c r="CP127" i="25"/>
  <c r="CP197" i="25"/>
  <c r="CO195" i="25"/>
  <c r="CS194" i="25" s="1"/>
  <c r="CP198" i="25"/>
  <c r="CO196" i="25"/>
  <c r="CS195" i="25" s="1"/>
  <c r="CP199" i="25"/>
  <c r="CO197" i="25"/>
  <c r="CS196" i="25" s="1"/>
  <c r="CO198" i="25"/>
  <c r="CS197" i="25" s="1"/>
  <c r="CP195" i="25"/>
  <c r="CO193" i="25"/>
  <c r="CS192" i="25" s="1"/>
  <c r="CP192" i="25"/>
  <c r="CP193" i="25"/>
  <c r="CP194" i="25"/>
  <c r="CO192" i="25"/>
  <c r="CS191" i="25" s="1"/>
  <c r="CP196" i="25"/>
  <c r="CO194" i="25"/>
  <c r="CS193" i="25" s="1"/>
  <c r="DF400" i="25"/>
  <c r="DF388" i="25"/>
  <c r="DF376" i="25"/>
  <c r="DF397" i="25"/>
  <c r="DF385" i="25"/>
  <c r="DF373" i="25"/>
  <c r="DF395" i="25"/>
  <c r="DF383" i="25"/>
  <c r="DF371" i="25"/>
  <c r="DF352" i="25"/>
  <c r="DF390" i="25"/>
  <c r="DF378" i="25"/>
  <c r="DF398" i="25"/>
  <c r="DF386" i="25"/>
  <c r="DF374" i="25"/>
  <c r="DF255" i="25"/>
  <c r="DF232" i="25"/>
  <c r="DF261" i="25"/>
  <c r="DF347" i="25"/>
  <c r="DF269" i="25"/>
  <c r="DF393" i="25"/>
  <c r="DF381" i="25"/>
  <c r="DF380" i="25"/>
  <c r="DF320" i="25"/>
  <c r="DF391" i="25"/>
  <c r="DF379" i="25"/>
  <c r="DF300" i="25"/>
  <c r="DF310" i="25"/>
  <c r="DF348" i="25"/>
  <c r="DF325" i="25"/>
  <c r="DF309" i="25"/>
  <c r="DF322" i="25"/>
  <c r="DF342" i="25"/>
  <c r="DF399" i="25"/>
  <c r="DF387" i="25"/>
  <c r="DF334" i="25"/>
  <c r="DF340" i="25"/>
  <c r="DF289" i="25"/>
  <c r="DF359" i="25"/>
  <c r="DF392" i="25"/>
  <c r="DF401" i="25"/>
  <c r="DF402" i="25"/>
  <c r="DF358" i="25"/>
  <c r="DF279" i="25"/>
  <c r="DF367" i="25"/>
  <c r="DF360" i="25"/>
  <c r="DF353" i="25"/>
  <c r="DF268" i="25"/>
  <c r="DF363" i="25"/>
  <c r="DF287" i="25"/>
  <c r="DF281" i="25"/>
  <c r="DF369" i="25"/>
  <c r="DF368" i="25"/>
  <c r="DF370" i="25"/>
  <c r="CZ149" i="25"/>
  <c r="CR148" i="25"/>
  <c r="CZ396" i="25"/>
  <c r="DD396" i="25" s="1"/>
  <c r="CZ372" i="25"/>
  <c r="DD372" i="25" s="1"/>
  <c r="CZ384" i="25"/>
  <c r="DD384" i="25" s="1"/>
  <c r="CZ222" i="25"/>
  <c r="CR221" i="25"/>
  <c r="CZ375" i="25"/>
  <c r="DD375" i="25" s="1"/>
  <c r="CR201" i="25"/>
  <c r="CQ127" i="25"/>
  <c r="CR217" i="25"/>
  <c r="CQ126" i="25"/>
  <c r="CQ129" i="25"/>
  <c r="CR214" i="25"/>
  <c r="CQ201" i="25"/>
  <c r="CQ156" i="25"/>
  <c r="CQ168" i="25"/>
  <c r="CQ180" i="25"/>
  <c r="CQ157" i="25"/>
  <c r="CQ169" i="25"/>
  <c r="CQ181" i="25"/>
  <c r="CQ158" i="25"/>
  <c r="CQ170" i="25"/>
  <c r="CQ182" i="25"/>
  <c r="CQ160" i="25"/>
  <c r="CQ172" i="25"/>
  <c r="CQ184" i="25"/>
  <c r="CQ161" i="25"/>
  <c r="CQ173" i="25"/>
  <c r="CQ185" i="25"/>
  <c r="CQ162" i="25"/>
  <c r="CQ174" i="25"/>
  <c r="CQ186" i="25"/>
  <c r="CQ151" i="25"/>
  <c r="CQ163" i="25"/>
  <c r="CQ175" i="25"/>
  <c r="CQ187" i="25"/>
  <c r="CQ183" i="25"/>
  <c r="CQ152" i="25"/>
  <c r="CQ164" i="25"/>
  <c r="CQ176" i="25"/>
  <c r="CQ153" i="25"/>
  <c r="CQ165" i="25"/>
  <c r="CQ177" i="25"/>
  <c r="CQ159" i="25"/>
  <c r="CQ154" i="25"/>
  <c r="CQ166" i="25"/>
  <c r="CQ178" i="25"/>
  <c r="CQ155" i="25"/>
  <c r="CQ167" i="25"/>
  <c r="CQ179" i="25"/>
  <c r="CQ171" i="25"/>
  <c r="CQ204" i="25"/>
  <c r="CQ203" i="25"/>
  <c r="CQ84" i="25"/>
  <c r="CQ96" i="25"/>
  <c r="CQ108" i="25"/>
  <c r="CQ85" i="25"/>
  <c r="CQ97" i="25"/>
  <c r="CQ109" i="25"/>
  <c r="CQ87" i="25"/>
  <c r="CQ86" i="25"/>
  <c r="CQ98" i="25"/>
  <c r="CQ110" i="25"/>
  <c r="CQ88" i="25"/>
  <c r="CQ100" i="25"/>
  <c r="CQ112" i="25"/>
  <c r="CQ89" i="25"/>
  <c r="CQ101" i="25"/>
  <c r="CQ113" i="25"/>
  <c r="CQ78" i="25"/>
  <c r="CQ90" i="25"/>
  <c r="CQ102" i="25"/>
  <c r="CQ114" i="25"/>
  <c r="CQ79" i="25"/>
  <c r="CQ91" i="25"/>
  <c r="CQ103" i="25"/>
  <c r="CQ99" i="25"/>
  <c r="CQ80" i="25"/>
  <c r="CQ92" i="25"/>
  <c r="CQ104" i="25"/>
  <c r="CQ81" i="25"/>
  <c r="CQ93" i="25"/>
  <c r="CQ105" i="25"/>
  <c r="CQ82" i="25"/>
  <c r="CQ94" i="25"/>
  <c r="CQ106" i="25"/>
  <c r="CQ111" i="25"/>
  <c r="CQ83" i="25"/>
  <c r="CQ95" i="25"/>
  <c r="CQ107" i="25"/>
  <c r="CQ202" i="25"/>
  <c r="CR133" i="25"/>
  <c r="CQ133" i="25"/>
  <c r="CX133" i="25" s="1"/>
  <c r="CQ134" i="25"/>
  <c r="CQ136" i="25"/>
  <c r="CQ137" i="25"/>
  <c r="CQ138" i="25"/>
  <c r="CQ139" i="25"/>
  <c r="CQ140" i="25"/>
  <c r="CQ135" i="25"/>
  <c r="CQ141" i="25"/>
  <c r="CQ142" i="25"/>
  <c r="CQ143" i="25"/>
  <c r="CR187" i="25"/>
  <c r="CR206" i="25"/>
  <c r="CQ216" i="25"/>
  <c r="CQ206" i="25"/>
  <c r="CX206" i="25" s="1"/>
  <c r="CQ208" i="25"/>
  <c r="CQ209" i="25"/>
  <c r="CQ210" i="25"/>
  <c r="CQ211" i="25"/>
  <c r="CQ212" i="25"/>
  <c r="CQ213" i="25"/>
  <c r="CQ214" i="25"/>
  <c r="CQ207" i="25"/>
  <c r="CQ215" i="25"/>
  <c r="CR142" i="25"/>
  <c r="CQ120" i="25"/>
  <c r="CQ121" i="25"/>
  <c r="CQ123" i="25"/>
  <c r="CQ122" i="25"/>
  <c r="CQ124" i="25"/>
  <c r="CQ125" i="25"/>
  <c r="CQ118" i="25"/>
  <c r="CQ119" i="25"/>
  <c r="CQ130" i="25"/>
  <c r="CQ131" i="25"/>
  <c r="CS147" i="25"/>
  <c r="CQ147" i="25"/>
  <c r="CR202" i="25"/>
  <c r="CQ192" i="25"/>
  <c r="CQ193" i="25"/>
  <c r="CQ195" i="25"/>
  <c r="CQ194" i="25"/>
  <c r="CQ196" i="25"/>
  <c r="CQ197" i="25"/>
  <c r="CQ198" i="25"/>
  <c r="CQ191" i="25"/>
  <c r="CQ220" i="25"/>
  <c r="CR209" i="25"/>
  <c r="CR215" i="25"/>
  <c r="CQ199" i="25"/>
  <c r="CQ128" i="25"/>
  <c r="CR188" i="25"/>
  <c r="CR200" i="25"/>
  <c r="CQ200" i="25"/>
  <c r="CR263" i="25"/>
  <c r="CR213" i="25"/>
  <c r="CR207" i="25"/>
  <c r="CR336" i="25"/>
  <c r="CR337" i="25"/>
  <c r="CR297" i="25"/>
  <c r="CR272" i="25"/>
  <c r="CR264" i="25"/>
  <c r="CR224" i="25"/>
  <c r="CR291" i="25"/>
  <c r="CR220" i="25"/>
  <c r="CR152" i="25"/>
  <c r="CR154" i="25"/>
  <c r="CR156" i="25"/>
  <c r="CR158" i="25"/>
  <c r="CR160" i="25"/>
  <c r="CR162" i="25"/>
  <c r="CR164" i="25"/>
  <c r="CR166" i="25"/>
  <c r="CR168" i="25"/>
  <c r="CR170" i="25"/>
  <c r="CR172" i="25"/>
  <c r="CR174" i="25"/>
  <c r="CR176" i="25"/>
  <c r="CR178" i="25"/>
  <c r="CR180" i="25"/>
  <c r="CR182" i="25"/>
  <c r="CR184" i="25"/>
  <c r="CR186" i="25"/>
  <c r="CR192" i="25"/>
  <c r="CR194" i="25"/>
  <c r="CR196" i="25"/>
  <c r="CR198" i="25"/>
  <c r="CR203" i="25"/>
  <c r="CR219" i="25"/>
  <c r="CR208" i="25"/>
  <c r="CR210" i="25"/>
  <c r="CR212" i="25"/>
  <c r="CR153" i="25"/>
  <c r="CR155" i="25"/>
  <c r="CR157" i="25"/>
  <c r="CR159" i="25"/>
  <c r="CR161" i="25"/>
  <c r="CR163" i="25"/>
  <c r="CR165" i="25"/>
  <c r="CR167" i="25"/>
  <c r="CR169" i="25"/>
  <c r="CR171" i="25"/>
  <c r="CR173" i="25"/>
  <c r="CR175" i="25"/>
  <c r="CR177" i="25"/>
  <c r="CR179" i="25"/>
  <c r="CR181" i="25"/>
  <c r="CR183" i="25"/>
  <c r="CR185" i="25"/>
  <c r="CR193" i="25"/>
  <c r="CR195" i="25"/>
  <c r="CR197" i="25"/>
  <c r="CR114" i="25"/>
  <c r="CR147" i="25"/>
  <c r="CR128" i="25"/>
  <c r="CR144" i="25"/>
  <c r="CR79" i="25"/>
  <c r="CR81" i="25"/>
  <c r="CR83" i="25"/>
  <c r="CR85" i="25"/>
  <c r="CR87" i="25"/>
  <c r="CR89" i="25"/>
  <c r="CR91" i="25"/>
  <c r="CR93" i="25"/>
  <c r="CR95" i="25"/>
  <c r="CR97" i="25"/>
  <c r="CR99" i="25"/>
  <c r="CR101" i="25"/>
  <c r="CR103" i="25"/>
  <c r="CR105" i="25"/>
  <c r="CR107" i="25"/>
  <c r="CR109" i="25"/>
  <c r="CR111" i="25"/>
  <c r="CR113" i="25"/>
  <c r="CR119" i="25"/>
  <c r="CR121" i="25"/>
  <c r="CR123" i="25"/>
  <c r="CR125" i="25"/>
  <c r="CR115" i="25"/>
  <c r="CR130" i="25"/>
  <c r="CR146" i="25"/>
  <c r="CR135" i="25"/>
  <c r="CR137" i="25"/>
  <c r="CR139" i="25"/>
  <c r="CR141" i="25"/>
  <c r="CR127" i="25"/>
  <c r="CR80" i="25"/>
  <c r="CR82" i="25"/>
  <c r="CR84" i="25"/>
  <c r="CR86" i="25"/>
  <c r="CR88" i="25"/>
  <c r="CR90" i="25"/>
  <c r="CR92" i="25"/>
  <c r="CR94" i="25"/>
  <c r="CR96" i="25"/>
  <c r="CR98" i="25"/>
  <c r="CR100" i="25"/>
  <c r="CR102" i="25"/>
  <c r="CR104" i="25"/>
  <c r="CR106" i="25"/>
  <c r="CR108" i="25"/>
  <c r="CR110" i="25"/>
  <c r="CR112" i="25"/>
  <c r="CR120" i="25"/>
  <c r="CR122" i="25"/>
  <c r="CR124" i="25"/>
  <c r="CR129" i="25"/>
  <c r="CR134" i="25"/>
  <c r="CR136" i="25"/>
  <c r="CR138" i="25"/>
  <c r="CR140" i="25"/>
  <c r="DC77" i="25"/>
  <c r="AQ110" i="25"/>
  <c r="AQ111" i="25"/>
  <c r="AQ112" i="25"/>
  <c r="AQ113" i="25"/>
  <c r="AQ114" i="25"/>
  <c r="AQ115" i="25"/>
  <c r="AC61" i="25"/>
  <c r="AC62" i="25"/>
  <c r="AC63" i="25"/>
  <c r="AC64" i="25"/>
  <c r="AC65" i="25"/>
  <c r="AC66" i="25"/>
  <c r="AC67" i="25"/>
  <c r="AC68" i="25"/>
  <c r="AC69" i="25"/>
  <c r="AC70" i="25"/>
  <c r="AC71" i="25"/>
  <c r="AC72" i="25"/>
  <c r="AC73" i="25"/>
  <c r="AC74" i="25"/>
  <c r="AC75" i="25"/>
  <c r="AC76" i="25"/>
  <c r="AC77" i="25"/>
  <c r="AC78" i="25"/>
  <c r="AC79" i="25"/>
  <c r="AC80" i="25"/>
  <c r="AC81" i="25"/>
  <c r="AC82" i="25"/>
  <c r="AC83" i="25"/>
  <c r="AC84" i="25"/>
  <c r="AC85" i="25"/>
  <c r="AC86" i="25"/>
  <c r="AC87" i="25"/>
  <c r="AC88" i="25"/>
  <c r="AC89" i="25"/>
  <c r="AC90" i="25"/>
  <c r="AC91" i="25"/>
  <c r="AC92" i="25"/>
  <c r="AC93" i="25"/>
  <c r="AC94" i="25"/>
  <c r="AC95" i="25"/>
  <c r="AC96" i="25"/>
  <c r="AC97" i="25"/>
  <c r="AC98" i="25"/>
  <c r="AC99" i="25"/>
  <c r="AC100" i="25"/>
  <c r="AC101" i="25"/>
  <c r="AC102" i="25"/>
  <c r="AC103" i="25"/>
  <c r="AC104" i="25"/>
  <c r="AC105" i="25"/>
  <c r="AC106" i="25"/>
  <c r="AC107" i="25"/>
  <c r="AC108" i="25"/>
  <c r="AC109" i="25"/>
  <c r="AC110" i="25"/>
  <c r="AC111" i="25"/>
  <c r="AC112" i="25"/>
  <c r="AC113" i="25"/>
  <c r="AC114" i="25"/>
  <c r="AC115" i="25"/>
  <c r="AC116" i="25"/>
  <c r="AC117" i="25"/>
  <c r="AC118" i="25"/>
  <c r="AC119" i="25"/>
  <c r="AC120" i="25"/>
  <c r="AC121" i="25"/>
  <c r="AC122" i="25"/>
  <c r="AC123" i="25"/>
  <c r="AC124" i="25"/>
  <c r="AC125" i="25"/>
  <c r="AC126" i="25"/>
  <c r="AC127" i="25"/>
  <c r="AC128" i="25"/>
  <c r="AC129" i="25"/>
  <c r="AC130" i="25"/>
  <c r="AC131" i="25"/>
  <c r="AC132" i="25"/>
  <c r="AC133" i="25"/>
  <c r="AC134" i="25"/>
  <c r="AC135" i="25"/>
  <c r="AC136" i="25"/>
  <c r="AC137" i="25"/>
  <c r="AC138" i="25"/>
  <c r="AC139" i="25"/>
  <c r="AC140" i="25"/>
  <c r="AC141" i="25"/>
  <c r="AC142" i="25"/>
  <c r="AC143" i="25"/>
  <c r="AC144" i="25"/>
  <c r="AC145" i="25"/>
  <c r="AC146" i="25"/>
  <c r="AC147" i="25"/>
  <c r="AC148" i="25"/>
  <c r="AC149" i="25"/>
  <c r="AC150" i="25"/>
  <c r="AC151" i="25"/>
  <c r="AC152" i="25"/>
  <c r="CZ366" i="25" l="1"/>
  <c r="DD366" i="25" s="1"/>
  <c r="CY366" i="25"/>
  <c r="DB482" i="25"/>
  <c r="DB483" i="25" s="1"/>
  <c r="DB484" i="25" s="1"/>
  <c r="DB485" i="25" s="1"/>
  <c r="DB486" i="25" s="1"/>
  <c r="DB487" i="25" s="1"/>
  <c r="DB488" i="25" s="1"/>
  <c r="DB489" i="25" s="1"/>
  <c r="DB490" i="25" s="1"/>
  <c r="DB491" i="25" s="1"/>
  <c r="DB492" i="25" s="1"/>
  <c r="DB493" i="25" s="1"/>
  <c r="DB494" i="25" s="1"/>
  <c r="DB495" i="25" s="1"/>
  <c r="DB496" i="25" s="1"/>
  <c r="DB497" i="25" s="1"/>
  <c r="DB498" i="25" s="1"/>
  <c r="DB499" i="25" s="1"/>
  <c r="DB500" i="25" s="1"/>
  <c r="DB501" i="25" s="1"/>
  <c r="DB502" i="25" s="1"/>
  <c r="DB503" i="25" s="1"/>
  <c r="DB504" i="25" s="1"/>
  <c r="DB505" i="25" s="1"/>
  <c r="DB506" i="25" s="1"/>
  <c r="DB507" i="25" s="1"/>
  <c r="DB508" i="25" s="1"/>
  <c r="DB509" i="25" s="1"/>
  <c r="DB510" i="25" s="1"/>
  <c r="DB511" i="25" s="1"/>
  <c r="DB512" i="25" s="1"/>
  <c r="DB513" i="25" s="1"/>
  <c r="DB514" i="25" s="1"/>
  <c r="CX196" i="25"/>
  <c r="CX217" i="25"/>
  <c r="CX264" i="25"/>
  <c r="CX202" i="25"/>
  <c r="DF202" i="25" s="1"/>
  <c r="CX162" i="25"/>
  <c r="CX157" i="25"/>
  <c r="DF157" i="25" s="1"/>
  <c r="CX197" i="25"/>
  <c r="CX193" i="25"/>
  <c r="DB555" i="25"/>
  <c r="DB556" i="25" s="1"/>
  <c r="DB557" i="25" s="1"/>
  <c r="DB558" i="25" s="1"/>
  <c r="DB559" i="25" s="1"/>
  <c r="DB560" i="25" s="1"/>
  <c r="DB561" i="25" s="1"/>
  <c r="DB562" i="25" s="1"/>
  <c r="DB563" i="25" s="1"/>
  <c r="DB564" i="25" s="1"/>
  <c r="DB565" i="25" s="1"/>
  <c r="DB566" i="25" s="1"/>
  <c r="DB567" i="25" s="1"/>
  <c r="DB568" i="25" s="1"/>
  <c r="DB569" i="25" s="1"/>
  <c r="DB570" i="25" s="1"/>
  <c r="DB571" i="25" s="1"/>
  <c r="DB572" i="25" s="1"/>
  <c r="DB573" i="25" s="1"/>
  <c r="DB574" i="25" s="1"/>
  <c r="DB575" i="25" s="1"/>
  <c r="DB576" i="25" s="1"/>
  <c r="DB577" i="25" s="1"/>
  <c r="DB578" i="25" s="1"/>
  <c r="DB579" i="25" s="1"/>
  <c r="DB580" i="25" s="1"/>
  <c r="DB581" i="25" s="1"/>
  <c r="DB582" i="25" s="1"/>
  <c r="DB583" i="25" s="1"/>
  <c r="DB584" i="25" s="1"/>
  <c r="DB585" i="25" s="1"/>
  <c r="DB586" i="25" s="1"/>
  <c r="DB587" i="25" s="1"/>
  <c r="CT366" i="25"/>
  <c r="CY293" i="25"/>
  <c r="CT293" i="25"/>
  <c r="CZ293" i="25"/>
  <c r="DD293" i="25" s="1"/>
  <c r="CX203" i="25"/>
  <c r="DF203" i="25" s="1"/>
  <c r="CX212" i="25"/>
  <c r="DF212" i="25" s="1"/>
  <c r="CX195" i="25"/>
  <c r="DF195" i="25" s="1"/>
  <c r="CX192" i="25"/>
  <c r="DF192" i="25" s="1"/>
  <c r="CX188" i="25"/>
  <c r="DF188" i="25" s="1"/>
  <c r="CX159" i="25"/>
  <c r="DF159" i="25" s="1"/>
  <c r="CX128" i="25"/>
  <c r="CX122" i="25"/>
  <c r="DF122" i="25" s="1"/>
  <c r="CX115" i="25"/>
  <c r="DF115" i="25" s="1"/>
  <c r="CX119" i="25"/>
  <c r="CX120" i="25"/>
  <c r="DF120" i="25" s="1"/>
  <c r="CX137" i="25"/>
  <c r="CX102" i="25"/>
  <c r="DF102" i="25" s="1"/>
  <c r="CX129" i="25"/>
  <c r="DF129" i="25" s="1"/>
  <c r="CX81" i="25"/>
  <c r="CX111" i="25"/>
  <c r="CX130" i="25"/>
  <c r="DF130" i="25" s="1"/>
  <c r="CX80" i="25"/>
  <c r="DF80" i="25" s="1"/>
  <c r="CX99" i="25"/>
  <c r="DF99" i="25" s="1"/>
  <c r="DB628" i="25"/>
  <c r="DB629" i="25" s="1"/>
  <c r="DB630" i="25" s="1"/>
  <c r="DB631" i="25" s="1"/>
  <c r="DB632" i="25" s="1"/>
  <c r="DB633" i="25" s="1"/>
  <c r="DB634" i="25" s="1"/>
  <c r="DB635" i="25" s="1"/>
  <c r="DB636" i="25" s="1"/>
  <c r="DB637" i="25" s="1"/>
  <c r="DB638" i="25" s="1"/>
  <c r="DB639" i="25" s="1"/>
  <c r="DB640" i="25" s="1"/>
  <c r="DB641" i="25" s="1"/>
  <c r="DB642" i="25" s="1"/>
  <c r="DB643" i="25" s="1"/>
  <c r="DB644" i="25" s="1"/>
  <c r="DB645" i="25" s="1"/>
  <c r="DB646" i="25" s="1"/>
  <c r="DB647" i="25" s="1"/>
  <c r="DB648" i="25" s="1"/>
  <c r="DB649" i="25" s="1"/>
  <c r="DB650" i="25" s="1"/>
  <c r="DB651" i="25" s="1"/>
  <c r="DB652" i="25" s="1"/>
  <c r="DB653" i="25" s="1"/>
  <c r="DB654" i="25" s="1"/>
  <c r="DB655" i="25" s="1"/>
  <c r="DB656" i="25" s="1"/>
  <c r="DB657" i="25" s="1"/>
  <c r="DB658" i="25" s="1"/>
  <c r="DB659" i="25" s="1"/>
  <c r="DB660" i="25" s="1"/>
  <c r="DB661" i="25" s="1"/>
  <c r="DB662" i="25" s="1"/>
  <c r="DB663" i="25" s="1"/>
  <c r="DB664" i="25" s="1"/>
  <c r="DB665" i="25" s="1"/>
  <c r="DB666" i="25" s="1"/>
  <c r="DB667" i="25" s="1"/>
  <c r="DB668" i="25" s="1"/>
  <c r="DB669" i="25" s="1"/>
  <c r="DB670" i="25" s="1"/>
  <c r="DB671" i="25" s="1"/>
  <c r="DB672" i="25" s="1"/>
  <c r="DB673" i="25" s="1"/>
  <c r="DB674" i="25" s="1"/>
  <c r="DB675" i="25" s="1"/>
  <c r="DB676" i="25" s="1"/>
  <c r="DB677" i="25" s="1"/>
  <c r="DB678" i="25" s="1"/>
  <c r="DB679" i="25" s="1"/>
  <c r="DB680" i="25" s="1"/>
  <c r="DB681" i="25" s="1"/>
  <c r="DB682" i="25" s="1"/>
  <c r="DB683" i="25" s="1"/>
  <c r="DB684" i="25" s="1"/>
  <c r="DB685" i="25" s="1"/>
  <c r="DB686" i="25" s="1"/>
  <c r="DB687" i="25" s="1"/>
  <c r="DB688" i="25" s="1"/>
  <c r="DB689" i="25" s="1"/>
  <c r="DB690" i="25" s="1"/>
  <c r="DB691" i="25" s="1"/>
  <c r="DB692" i="25" s="1"/>
  <c r="DB693" i="25" s="1"/>
  <c r="DB694" i="25" s="1"/>
  <c r="DB695" i="25" s="1"/>
  <c r="DB696" i="25" s="1"/>
  <c r="DB697" i="25" s="1"/>
  <c r="DB698" i="25" s="1"/>
  <c r="DB699" i="25" s="1"/>
  <c r="DB700" i="25" s="1"/>
  <c r="DB701" i="25" s="1"/>
  <c r="DB702" i="25" s="1"/>
  <c r="DB703" i="25" s="1"/>
  <c r="DB704" i="25" s="1"/>
  <c r="DB705" i="25" s="1"/>
  <c r="DB706" i="25" s="1"/>
  <c r="DB707" i="25" s="1"/>
  <c r="DB708" i="25" s="1"/>
  <c r="DB709" i="25" s="1"/>
  <c r="DB710" i="25" s="1"/>
  <c r="DB711" i="25" s="1"/>
  <c r="DB712" i="25" s="1"/>
  <c r="DB713" i="25" s="1"/>
  <c r="DB714" i="25" s="1"/>
  <c r="DB715" i="25" s="1"/>
  <c r="DB716" i="25" s="1"/>
  <c r="DB717" i="25" s="1"/>
  <c r="DB718" i="25" s="1"/>
  <c r="DB719" i="25" s="1"/>
  <c r="DB720" i="25" s="1"/>
  <c r="DB721" i="25" s="1"/>
  <c r="DB722" i="25" s="1"/>
  <c r="DB723" i="25" s="1"/>
  <c r="DB724" i="25" s="1"/>
  <c r="DB725" i="25" s="1"/>
  <c r="DB726" i="25" s="1"/>
  <c r="DB727" i="25" s="1"/>
  <c r="DB728" i="25" s="1"/>
  <c r="DB729" i="25" s="1"/>
  <c r="DB730" i="25" s="1"/>
  <c r="DB731" i="25" s="1"/>
  <c r="DB732" i="25" s="1"/>
  <c r="DB733" i="25" s="1"/>
  <c r="DB734" i="25" s="1"/>
  <c r="DB735" i="25" s="1"/>
  <c r="DB736" i="25" s="1"/>
  <c r="DB737" i="25" s="1"/>
  <c r="DB738" i="25" s="1"/>
  <c r="DB739" i="25" s="1"/>
  <c r="DB740" i="25" s="1"/>
  <c r="DB741" i="25" s="1"/>
  <c r="DB742" i="25" s="1"/>
  <c r="DB743" i="25" s="1"/>
  <c r="DB744" i="25" s="1"/>
  <c r="DB745" i="25" s="1"/>
  <c r="DB746" i="25" s="1"/>
  <c r="DB747" i="25" s="1"/>
  <c r="DB748" i="25" s="1"/>
  <c r="DB749" i="25" s="1"/>
  <c r="DB750" i="25" s="1"/>
  <c r="DB751" i="25" s="1"/>
  <c r="DB752" i="25" s="1"/>
  <c r="DB753" i="25" s="1"/>
  <c r="DB754" i="25" s="1"/>
  <c r="DB755" i="25" s="1"/>
  <c r="DB756" i="25" s="1"/>
  <c r="DB757" i="25" s="1"/>
  <c r="DB758" i="25" s="1"/>
  <c r="DB759" i="25" s="1"/>
  <c r="DB760" i="25" s="1"/>
  <c r="DB761" i="25" s="1"/>
  <c r="DB762" i="25" s="1"/>
  <c r="DB763" i="25" s="1"/>
  <c r="DB764" i="25" s="1"/>
  <c r="DB765" i="25" s="1"/>
  <c r="DB766" i="25" s="1"/>
  <c r="DB767" i="25" s="1"/>
  <c r="DB768" i="25" s="1"/>
  <c r="DB769" i="25" s="1"/>
  <c r="DB770" i="25" s="1"/>
  <c r="DB771" i="25" s="1"/>
  <c r="DB772" i="25" s="1"/>
  <c r="DB773" i="25" s="1"/>
  <c r="DB774" i="25" s="1"/>
  <c r="DB775" i="25" s="1"/>
  <c r="DB776" i="25" s="1"/>
  <c r="DB777" i="25" s="1"/>
  <c r="DB778" i="25" s="1"/>
  <c r="DB779" i="25" s="1"/>
  <c r="DB780" i="25" s="1"/>
  <c r="DB781" i="25" s="1"/>
  <c r="DB782" i="25" s="1"/>
  <c r="DB783" i="25" s="1"/>
  <c r="DB784" i="25" s="1"/>
  <c r="DB785" i="25" s="1"/>
  <c r="DB786" i="25" s="1"/>
  <c r="DB787" i="25" s="1"/>
  <c r="DB788" i="25" s="1"/>
  <c r="DB789" i="25" s="1"/>
  <c r="DB790" i="25" s="1"/>
  <c r="DB791" i="25" s="1"/>
  <c r="DB792" i="25" s="1"/>
  <c r="DB793" i="25" s="1"/>
  <c r="DB794" i="25" s="1"/>
  <c r="DB795" i="25" s="1"/>
  <c r="DB796" i="25" s="1"/>
  <c r="DB797" i="25" s="1"/>
  <c r="DB798" i="25" s="1"/>
  <c r="DB799" i="25" s="1"/>
  <c r="DB800" i="25" s="1"/>
  <c r="DB801" i="25" s="1"/>
  <c r="DB802" i="25" s="1"/>
  <c r="DB803" i="25" s="1"/>
  <c r="DB804" i="25" s="1"/>
  <c r="DB805" i="25" s="1"/>
  <c r="DB806" i="25" s="1"/>
  <c r="DB807" i="25" s="1"/>
  <c r="DB808" i="25" s="1"/>
  <c r="DB809" i="25" s="1"/>
  <c r="DB810" i="25" s="1"/>
  <c r="DB811" i="25" s="1"/>
  <c r="DB812" i="25" s="1"/>
  <c r="DB813" i="25" s="1"/>
  <c r="DB814" i="25" s="1"/>
  <c r="DB815" i="25" s="1"/>
  <c r="DB816" i="25" s="1"/>
  <c r="DB817" i="25" s="1"/>
  <c r="DB818" i="25" s="1"/>
  <c r="DB819" i="25" s="1"/>
  <c r="DB820" i="25" s="1"/>
  <c r="DB821" i="25" s="1"/>
  <c r="DB822" i="25" s="1"/>
  <c r="DB823" i="25" s="1"/>
  <c r="DB824" i="25" s="1"/>
  <c r="DB825" i="25" s="1"/>
  <c r="DB826" i="25" s="1"/>
  <c r="DB827" i="25" s="1"/>
  <c r="DB828" i="25" s="1"/>
  <c r="DB829" i="25" s="1"/>
  <c r="DB830" i="25" s="1"/>
  <c r="DB831" i="25" s="1"/>
  <c r="DB832" i="25" s="1"/>
  <c r="DB833" i="25" s="1"/>
  <c r="DB834" i="25" s="1"/>
  <c r="DB835" i="25" s="1"/>
  <c r="DB836" i="25" s="1"/>
  <c r="DB837" i="25" s="1"/>
  <c r="DB838" i="25" s="1"/>
  <c r="DB839" i="25" s="1"/>
  <c r="DB840" i="25" s="1"/>
  <c r="DB841" i="25" s="1"/>
  <c r="DB842" i="25" s="1"/>
  <c r="DB843" i="25" s="1"/>
  <c r="DB844" i="25" s="1"/>
  <c r="DB845" i="25" s="1"/>
  <c r="DB846" i="25" s="1"/>
  <c r="DB847" i="25" s="1"/>
  <c r="DB848" i="25" s="1"/>
  <c r="DB849" i="25" s="1"/>
  <c r="DB850" i="25" s="1"/>
  <c r="DB851" i="25" s="1"/>
  <c r="DB852" i="25" s="1"/>
  <c r="DB853" i="25" s="1"/>
  <c r="DB854" i="25" s="1"/>
  <c r="DB855" i="25" s="1"/>
  <c r="DB856" i="25" s="1"/>
  <c r="DB857" i="25" s="1"/>
  <c r="DB858" i="25" s="1"/>
  <c r="DB859" i="25" s="1"/>
  <c r="DB860" i="25" s="1"/>
  <c r="DB861" i="25" s="1"/>
  <c r="DB862" i="25" s="1"/>
  <c r="DB863" i="25" s="1"/>
  <c r="DB864" i="25" s="1"/>
  <c r="DB865" i="25" s="1"/>
  <c r="DB866" i="25" s="1"/>
  <c r="DB867" i="25" s="1"/>
  <c r="DB868" i="25" s="1"/>
  <c r="DB869" i="25" s="1"/>
  <c r="DB870" i="25" s="1"/>
  <c r="DB871" i="25" s="1"/>
  <c r="DB872" i="25" s="1"/>
  <c r="DB873" i="25" s="1"/>
  <c r="DB874" i="25" s="1"/>
  <c r="DB875" i="25" s="1"/>
  <c r="DB876" i="25" s="1"/>
  <c r="DB877" i="25" s="1"/>
  <c r="DB878" i="25" s="1"/>
  <c r="DB879" i="25" s="1"/>
  <c r="DB880" i="25" s="1"/>
  <c r="DB881" i="25" s="1"/>
  <c r="DB882" i="25" s="1"/>
  <c r="DB883" i="25" s="1"/>
  <c r="DB884" i="25" s="1"/>
  <c r="DB885" i="25" s="1"/>
  <c r="DB886" i="25" s="1"/>
  <c r="DB887" i="25" s="1"/>
  <c r="DB888" i="25" s="1"/>
  <c r="DB889" i="25" s="1"/>
  <c r="DB890" i="25" s="1"/>
  <c r="DB891" i="25" s="1"/>
  <c r="DB892" i="25" s="1"/>
  <c r="DB893" i="25" s="1"/>
  <c r="DB894" i="25" s="1"/>
  <c r="DB895" i="25" s="1"/>
  <c r="DB896" i="25" s="1"/>
  <c r="DB897" i="25" s="1"/>
  <c r="DB898" i="25" s="1"/>
  <c r="DB899" i="25" s="1"/>
  <c r="DB900" i="25" s="1"/>
  <c r="DB901" i="25" s="1"/>
  <c r="DB902" i="25" s="1"/>
  <c r="DB903" i="25" s="1"/>
  <c r="DB904" i="25" s="1"/>
  <c r="DB905" i="25" s="1"/>
  <c r="DB906" i="25" s="1"/>
  <c r="DB907" i="25" s="1"/>
  <c r="DB908" i="25" s="1"/>
  <c r="DB909" i="25" s="1"/>
  <c r="DB910" i="25" s="1"/>
  <c r="DB911" i="25" s="1"/>
  <c r="DB912" i="25" s="1"/>
  <c r="DB913" i="25" s="1"/>
  <c r="DB914" i="25" s="1"/>
  <c r="DB915" i="25" s="1"/>
  <c r="DB916" i="25" s="1"/>
  <c r="DB917" i="25" s="1"/>
  <c r="DB918" i="25" s="1"/>
  <c r="DB919" i="25" s="1"/>
  <c r="DB920" i="25" s="1"/>
  <c r="DB921" i="25" s="1"/>
  <c r="DB922" i="25" s="1"/>
  <c r="DB923" i="25" s="1"/>
  <c r="DB924" i="25" s="1"/>
  <c r="DB925" i="25" s="1"/>
  <c r="DB926" i="25" s="1"/>
  <c r="DB927" i="25" s="1"/>
  <c r="DB928" i="25" s="1"/>
  <c r="DB929" i="25" s="1"/>
  <c r="DB930" i="25" s="1"/>
  <c r="DB931" i="25" s="1"/>
  <c r="DB932" i="25" s="1"/>
  <c r="DB933" i="25" s="1"/>
  <c r="DB934" i="25" s="1"/>
  <c r="DB935" i="25" s="1"/>
  <c r="DB936" i="25" s="1"/>
  <c r="DB937" i="25" s="1"/>
  <c r="DB938" i="25" s="1"/>
  <c r="DB939" i="25" s="1"/>
  <c r="DB940" i="25" s="1"/>
  <c r="DB941" i="25" s="1"/>
  <c r="DB942" i="25" s="1"/>
  <c r="DB943" i="25" s="1"/>
  <c r="DB944" i="25" s="1"/>
  <c r="DB945" i="25" s="1"/>
  <c r="DB946" i="25" s="1"/>
  <c r="DB947" i="25" s="1"/>
  <c r="DB948" i="25" s="1"/>
  <c r="DB949" i="25" s="1"/>
  <c r="DB950" i="25" s="1"/>
  <c r="DB951" i="25" s="1"/>
  <c r="DB952" i="25" s="1"/>
  <c r="DB953" i="25" s="1"/>
  <c r="DB954" i="25" s="1"/>
  <c r="DB955" i="25" s="1"/>
  <c r="DB956" i="25" s="1"/>
  <c r="DB957" i="25" s="1"/>
  <c r="DB958" i="25" s="1"/>
  <c r="DB959" i="25" s="1"/>
  <c r="DB960" i="25" s="1"/>
  <c r="DB961" i="25" s="1"/>
  <c r="DB962" i="25" s="1"/>
  <c r="DB963" i="25" s="1"/>
  <c r="DB964" i="25" s="1"/>
  <c r="DB965" i="25" s="1"/>
  <c r="DB966" i="25" s="1"/>
  <c r="DB967" i="25" s="1"/>
  <c r="DB968" i="25" s="1"/>
  <c r="DB969" i="25" s="1"/>
  <c r="DB970" i="25" s="1"/>
  <c r="DB971" i="25" s="1"/>
  <c r="DB972" i="25" s="1"/>
  <c r="DB973" i="25" s="1"/>
  <c r="DB974" i="25" s="1"/>
  <c r="DB975" i="25" s="1"/>
  <c r="DB976" i="25" s="1"/>
  <c r="DB977" i="25" s="1"/>
  <c r="DB978" i="25" s="1"/>
  <c r="DB979" i="25" s="1"/>
  <c r="DB980" i="25" s="1"/>
  <c r="DB981" i="25" s="1"/>
  <c r="DB982" i="25" s="1"/>
  <c r="DB983" i="25" s="1"/>
  <c r="DB984" i="25" s="1"/>
  <c r="DB985" i="25" s="1"/>
  <c r="DB986" i="25" s="1"/>
  <c r="DB987" i="25" s="1"/>
  <c r="DB988" i="25" s="1"/>
  <c r="DB989" i="25" s="1"/>
  <c r="DB990" i="25" s="1"/>
  <c r="DB991" i="25" s="1"/>
  <c r="DB992" i="25" s="1"/>
  <c r="DB993" i="25" s="1"/>
  <c r="DB994" i="25" s="1"/>
  <c r="DB995" i="25" s="1"/>
  <c r="DB996" i="25" s="1"/>
  <c r="DB997" i="25" s="1"/>
  <c r="DB998" i="25" s="1"/>
  <c r="DB999" i="25" s="1"/>
  <c r="DB1000" i="25" s="1"/>
  <c r="DB1001" i="25" s="1"/>
  <c r="DB1002" i="25" s="1"/>
  <c r="DB1003" i="25" s="1"/>
  <c r="DB1004" i="25" s="1"/>
  <c r="DB1005" i="25" s="1"/>
  <c r="DB1006" i="25" s="1"/>
  <c r="DB1007" i="25" s="1"/>
  <c r="DB1008" i="25" s="1"/>
  <c r="DB1009" i="25" s="1"/>
  <c r="DB1010" i="25" s="1"/>
  <c r="DB1011" i="25" s="1"/>
  <c r="DB1012" i="25" s="1"/>
  <c r="DB1013" i="25" s="1"/>
  <c r="DB1014" i="25" s="1"/>
  <c r="DB1015" i="25" s="1"/>
  <c r="DB1016" i="25" s="1"/>
  <c r="DB1017" i="25" s="1"/>
  <c r="DB1018" i="25" s="1"/>
  <c r="DB1019" i="25" s="1"/>
  <c r="DB1020" i="25" s="1"/>
  <c r="DB1021" i="25" s="1"/>
  <c r="DB1022" i="25" s="1"/>
  <c r="DB1023" i="25" s="1"/>
  <c r="DB1024" i="25" s="1"/>
  <c r="DB1025" i="25" s="1"/>
  <c r="DB1026" i="25" s="1"/>
  <c r="DB1027" i="25" s="1"/>
  <c r="DB1028" i="25" s="1"/>
  <c r="DB1029" i="25" s="1"/>
  <c r="DB1030" i="25" s="1"/>
  <c r="DB1031" i="25" s="1"/>
  <c r="DB1032" i="25" s="1"/>
  <c r="DB1033" i="25" s="1"/>
  <c r="DB1034" i="25" s="1"/>
  <c r="DB1035" i="25" s="1"/>
  <c r="DB1036" i="25" s="1"/>
  <c r="DB1037" i="25" s="1"/>
  <c r="DB1038" i="25" s="1"/>
  <c r="DB1039" i="25" s="1"/>
  <c r="DB1040" i="25" s="1"/>
  <c r="DB1041" i="25" s="1"/>
  <c r="DB1042" i="25" s="1"/>
  <c r="DB1043" i="25" s="1"/>
  <c r="DB1044" i="25" s="1"/>
  <c r="DB1045" i="25" s="1"/>
  <c r="DB1046" i="25" s="1"/>
  <c r="DB1047" i="25" s="1"/>
  <c r="DB1048" i="25" s="1"/>
  <c r="DB1049" i="25" s="1"/>
  <c r="DB1050" i="25" s="1"/>
  <c r="DB1051" i="25" s="1"/>
  <c r="DB1052" i="25" s="1"/>
  <c r="DB1053" i="25" s="1"/>
  <c r="DB1054" i="25" s="1"/>
  <c r="DB1055" i="25" s="1"/>
  <c r="DB1056" i="25" s="1"/>
  <c r="DB1057" i="25" s="1"/>
  <c r="DB1058" i="25" s="1"/>
  <c r="DB1059" i="25" s="1"/>
  <c r="DB1060" i="25" s="1"/>
  <c r="DB1061" i="25" s="1"/>
  <c r="DB1062" i="25" s="1"/>
  <c r="DB1063" i="25" s="1"/>
  <c r="DB1064" i="25" s="1"/>
  <c r="DB1065" i="25" s="1"/>
  <c r="DB1066" i="25" s="1"/>
  <c r="DB1067" i="25" s="1"/>
  <c r="DB1068" i="25" s="1"/>
  <c r="DB1069" i="25" s="1"/>
  <c r="DB1070" i="25" s="1"/>
  <c r="DB1071" i="25" s="1"/>
  <c r="DB1072" i="25" s="1"/>
  <c r="DB1073" i="25" s="1"/>
  <c r="DB1074" i="25" s="1"/>
  <c r="DB1075" i="25" s="1"/>
  <c r="DB1076" i="25" s="1"/>
  <c r="DB1077" i="25" s="1"/>
  <c r="DB1078" i="25" s="1"/>
  <c r="DB1079" i="25" s="1"/>
  <c r="DB1080" i="25" s="1"/>
  <c r="DB1081" i="25" s="1"/>
  <c r="DB1082" i="25" s="1"/>
  <c r="DB1083" i="25" s="1"/>
  <c r="DB1084" i="25" s="1"/>
  <c r="DB1085" i="25" s="1"/>
  <c r="DB1086" i="25" s="1"/>
  <c r="DB1087" i="25" s="1"/>
  <c r="DB1088" i="25" s="1"/>
  <c r="DB1089" i="25" s="1"/>
  <c r="DB1090" i="25" s="1"/>
  <c r="DB1091" i="25" s="1"/>
  <c r="DB1092" i="25" s="1"/>
  <c r="DB1093" i="25" s="1"/>
  <c r="DB1094" i="25" s="1"/>
  <c r="DB1095" i="25" s="1"/>
  <c r="DB1096" i="25" s="1"/>
  <c r="DB1097" i="25" s="1"/>
  <c r="DB1098" i="25" s="1"/>
  <c r="DB1099" i="25" s="1"/>
  <c r="DB1100" i="25" s="1"/>
  <c r="DB1101" i="25" s="1"/>
  <c r="DB1102" i="25" s="1"/>
  <c r="DB1103" i="25" s="1"/>
  <c r="DB1104" i="25" s="1"/>
  <c r="DB1105" i="25" s="1"/>
  <c r="DB1106" i="25" s="1"/>
  <c r="DB1107" i="25" s="1"/>
  <c r="DB1108" i="25" s="1"/>
  <c r="DB1109" i="25" s="1"/>
  <c r="DB1110" i="25" s="1"/>
  <c r="DB1111" i="25" s="1"/>
  <c r="DB1112" i="25" s="1"/>
  <c r="DB1113" i="25" s="1"/>
  <c r="DB1114" i="25" s="1"/>
  <c r="DB1115" i="25" s="1"/>
  <c r="DB1116" i="25" s="1"/>
  <c r="DB1117" i="25" s="1"/>
  <c r="DB1118" i="25" s="1"/>
  <c r="DB1119" i="25" s="1"/>
  <c r="DB1120" i="25" s="1"/>
  <c r="DB1121" i="25" s="1"/>
  <c r="DB1122" i="25" s="1"/>
  <c r="DB1123" i="25" s="1"/>
  <c r="DB1124" i="25" s="1"/>
  <c r="DB1125" i="25" s="1"/>
  <c r="DB1126" i="25" s="1"/>
  <c r="DB1127" i="25" s="1"/>
  <c r="DB1128" i="25" s="1"/>
  <c r="DB1129" i="25" s="1"/>
  <c r="DB1130" i="25" s="1"/>
  <c r="DB1131" i="25" s="1"/>
  <c r="DB1132" i="25" s="1"/>
  <c r="DB1133" i="25" s="1"/>
  <c r="DB1134" i="25" s="1"/>
  <c r="DB1135" i="25" s="1"/>
  <c r="DB1136" i="25" s="1"/>
  <c r="DB1137" i="25" s="1"/>
  <c r="DB1138" i="25" s="1"/>
  <c r="DB1139" i="25" s="1"/>
  <c r="DB1140" i="25" s="1"/>
  <c r="DB1141" i="25" s="1"/>
  <c r="DB1142" i="25" s="1"/>
  <c r="DB1143" i="25" s="1"/>
  <c r="DB1144" i="25" s="1"/>
  <c r="DB1145" i="25" s="1"/>
  <c r="DB1146" i="25" s="1"/>
  <c r="DB1147" i="25" s="1"/>
  <c r="DB1148" i="25" s="1"/>
  <c r="DB1149" i="25" s="1"/>
  <c r="DB1150" i="25" s="1"/>
  <c r="DB1151" i="25" s="1"/>
  <c r="DB1152" i="25" s="1"/>
  <c r="DB1153" i="25" s="1"/>
  <c r="DB1154" i="25" s="1"/>
  <c r="DB1155" i="25" s="1"/>
  <c r="DB1156" i="25" s="1"/>
  <c r="DB1157" i="25" s="1"/>
  <c r="DB1158" i="25" s="1"/>
  <c r="DB1159" i="25" s="1"/>
  <c r="DB1160" i="25" s="1"/>
  <c r="DB1161" i="25" s="1"/>
  <c r="DB1162" i="25" s="1"/>
  <c r="DB1163" i="25" s="1"/>
  <c r="DB1164" i="25" s="1"/>
  <c r="DB1165" i="25" s="1"/>
  <c r="DB1166" i="25" s="1"/>
  <c r="DB1167" i="25" s="1"/>
  <c r="DB1168" i="25" s="1"/>
  <c r="DB1169" i="25" s="1"/>
  <c r="DB1170" i="25" s="1"/>
  <c r="DB1171" i="25" s="1"/>
  <c r="DB1172" i="25" s="1"/>
  <c r="DB1173" i="25" s="1"/>
  <c r="DB1174" i="25" s="1"/>
  <c r="DB1175" i="25" s="1"/>
  <c r="DB1176" i="25" s="1"/>
  <c r="DB1177" i="25" s="1"/>
  <c r="DB1178" i="25" s="1"/>
  <c r="DB1179" i="25" s="1"/>
  <c r="DB1180" i="25" s="1"/>
  <c r="DB1181" i="25" s="1"/>
  <c r="DB1182" i="25" s="1"/>
  <c r="DB1183" i="25" s="1"/>
  <c r="DB1184" i="25" s="1"/>
  <c r="DB1185" i="25" s="1"/>
  <c r="DB1186" i="25" s="1"/>
  <c r="DB1187" i="25" s="1"/>
  <c r="DB1188" i="25" s="1"/>
  <c r="DB1189" i="25" s="1"/>
  <c r="DB1190" i="25" s="1"/>
  <c r="DB1191" i="25" s="1"/>
  <c r="DB1192" i="25" s="1"/>
  <c r="DB1193" i="25" s="1"/>
  <c r="DB1194" i="25" s="1"/>
  <c r="DB1195" i="25" s="1"/>
  <c r="DB1196" i="25" s="1"/>
  <c r="DB1197" i="25" s="1"/>
  <c r="DB1198" i="25" s="1"/>
  <c r="DB1199" i="25" s="1"/>
  <c r="DB1200" i="25" s="1"/>
  <c r="DB1201" i="25" s="1"/>
  <c r="DB1202" i="25" s="1"/>
  <c r="DB1203" i="25" s="1"/>
  <c r="DB1204" i="25" s="1"/>
  <c r="DB1205" i="25" s="1"/>
  <c r="DB1206" i="25" s="1"/>
  <c r="DB1207" i="25" s="1"/>
  <c r="DB1208" i="25" s="1"/>
  <c r="DB1209" i="25" s="1"/>
  <c r="DB1210" i="25" s="1"/>
  <c r="DB1211" i="25" s="1"/>
  <c r="DB1212" i="25" s="1"/>
  <c r="DB1213" i="25" s="1"/>
  <c r="DB1214" i="25" s="1"/>
  <c r="DB1215" i="25" s="1"/>
  <c r="DB1216" i="25" s="1"/>
  <c r="DB1217" i="25" s="1"/>
  <c r="DB1218" i="25" s="1"/>
  <c r="DB1219" i="25" s="1"/>
  <c r="DB1220" i="25" s="1"/>
  <c r="DB1221" i="25" s="1"/>
  <c r="DB1222" i="25" s="1"/>
  <c r="DB1223" i="25" s="1"/>
  <c r="DB1224" i="25" s="1"/>
  <c r="DB1225" i="25" s="1"/>
  <c r="DB1226" i="25" s="1"/>
  <c r="DB1227" i="25" s="1"/>
  <c r="DB1228" i="25" s="1"/>
  <c r="DB1229" i="25" s="1"/>
  <c r="DB1230" i="25" s="1"/>
  <c r="DB1231" i="25" s="1"/>
  <c r="DB1232" i="25" s="1"/>
  <c r="DB1233" i="25" s="1"/>
  <c r="DB1234" i="25" s="1"/>
  <c r="DB1235" i="25" s="1"/>
  <c r="DB1236" i="25" s="1"/>
  <c r="DB1237" i="25" s="1"/>
  <c r="DB1238" i="25" s="1"/>
  <c r="DB1239" i="25" s="1"/>
  <c r="DB1240" i="25" s="1"/>
  <c r="DB1241" i="25" s="1"/>
  <c r="DB1242" i="25" s="1"/>
  <c r="DB1243" i="25" s="1"/>
  <c r="DB1244" i="25" s="1"/>
  <c r="DB1245" i="25" s="1"/>
  <c r="DB1246" i="25" s="1"/>
  <c r="DB1247" i="25" s="1"/>
  <c r="DB1248" i="25" s="1"/>
  <c r="DB1249" i="25" s="1"/>
  <c r="DB1250" i="25" s="1"/>
  <c r="DB1251" i="25" s="1"/>
  <c r="DB1252" i="25" s="1"/>
  <c r="DB1253" i="25" s="1"/>
  <c r="DB1254" i="25" s="1"/>
  <c r="DB1255" i="25" s="1"/>
  <c r="DB1256" i="25" s="1"/>
  <c r="DB1257" i="25" s="1"/>
  <c r="DB1258" i="25" s="1"/>
  <c r="DB1259" i="25" s="1"/>
  <c r="DB1260" i="25" s="1"/>
  <c r="DB1261" i="25" s="1"/>
  <c r="DB1262" i="25" s="1"/>
  <c r="DB1263" i="25" s="1"/>
  <c r="DB1264" i="25" s="1"/>
  <c r="DB1265" i="25" s="1"/>
  <c r="DB1266" i="25" s="1"/>
  <c r="DB1267" i="25" s="1"/>
  <c r="DB1268" i="25" s="1"/>
  <c r="DB1269" i="25" s="1"/>
  <c r="DB1270" i="25" s="1"/>
  <c r="DB1271" i="25" s="1"/>
  <c r="DB1272" i="25" s="1"/>
  <c r="DB1273" i="25" s="1"/>
  <c r="DB1274" i="25" s="1"/>
  <c r="DB1275" i="25" s="1"/>
  <c r="DB1276" i="25" s="1"/>
  <c r="DB1277" i="25" s="1"/>
  <c r="DB1278" i="25" s="1"/>
  <c r="DB1279" i="25" s="1"/>
  <c r="DB1280" i="25" s="1"/>
  <c r="DB1281" i="25" s="1"/>
  <c r="DB1282" i="25" s="1"/>
  <c r="DB1283" i="25" s="1"/>
  <c r="DB1284" i="25" s="1"/>
  <c r="DB1285" i="25" s="1"/>
  <c r="DB1286" i="25" s="1"/>
  <c r="DB1287" i="25" s="1"/>
  <c r="DB1288" i="25" s="1"/>
  <c r="DB1289" i="25" s="1"/>
  <c r="DB1290" i="25" s="1"/>
  <c r="DB1291" i="25" s="1"/>
  <c r="DB1292" i="25" s="1"/>
  <c r="DB1293" i="25" s="1"/>
  <c r="DB1294" i="25" s="1"/>
  <c r="DB1295" i="25" s="1"/>
  <c r="DB1296" i="25" s="1"/>
  <c r="DB1297" i="25" s="1"/>
  <c r="DB1298" i="25" s="1"/>
  <c r="DB1299" i="25" s="1"/>
  <c r="DB1300" i="25" s="1"/>
  <c r="DB1301" i="25" s="1"/>
  <c r="DB1302" i="25" s="1"/>
  <c r="DB1303" i="25" s="1"/>
  <c r="DB1304" i="25" s="1"/>
  <c r="DB1305" i="25" s="1"/>
  <c r="DB1306" i="25" s="1"/>
  <c r="DB1307" i="25" s="1"/>
  <c r="DB1308" i="25" s="1"/>
  <c r="DB1309" i="25" s="1"/>
  <c r="DB1310" i="25" s="1"/>
  <c r="DB1311" i="25" s="1"/>
  <c r="DB1312" i="25" s="1"/>
  <c r="DB1313" i="25" s="1"/>
  <c r="DB1314" i="25" s="1"/>
  <c r="DB1315" i="25" s="1"/>
  <c r="DB1316" i="25" s="1"/>
  <c r="DB1317" i="25" s="1"/>
  <c r="DB1318" i="25" s="1"/>
  <c r="DB1319" i="25" s="1"/>
  <c r="DB1320" i="25" s="1"/>
  <c r="DB1321" i="25" s="1"/>
  <c r="DB1322" i="25" s="1"/>
  <c r="DB1323" i="25" s="1"/>
  <c r="DB1324" i="25" s="1"/>
  <c r="DB1325" i="25" s="1"/>
  <c r="DB1326" i="25" s="1"/>
  <c r="DB1327" i="25" s="1"/>
  <c r="DB1328" i="25" s="1"/>
  <c r="DB1329" i="25" s="1"/>
  <c r="DB1330" i="25" s="1"/>
  <c r="DB1331" i="25" s="1"/>
  <c r="DB1332" i="25" s="1"/>
  <c r="DB1333" i="25" s="1"/>
  <c r="DB1334" i="25" s="1"/>
  <c r="DB1335" i="25" s="1"/>
  <c r="DB1336" i="25" s="1"/>
  <c r="DB1337" i="25" s="1"/>
  <c r="DB1338" i="25" s="1"/>
  <c r="DB1339" i="25" s="1"/>
  <c r="DB1340" i="25" s="1"/>
  <c r="DB1341" i="25" s="1"/>
  <c r="DB1342" i="25" s="1"/>
  <c r="DB1343" i="25" s="1"/>
  <c r="DB1344" i="25" s="1"/>
  <c r="DB1345" i="25" s="1"/>
  <c r="DB1346" i="25" s="1"/>
  <c r="DB1347" i="25" s="1"/>
  <c r="DB1348" i="25" s="1"/>
  <c r="DB1349" i="25" s="1"/>
  <c r="DB1350" i="25" s="1"/>
  <c r="DB1351" i="25" s="1"/>
  <c r="DB1352" i="25" s="1"/>
  <c r="DB1353" i="25" s="1"/>
  <c r="DB1354" i="25" s="1"/>
  <c r="DB1355" i="25" s="1"/>
  <c r="DB1356" i="25" s="1"/>
  <c r="DB1357" i="25" s="1"/>
  <c r="DB1358" i="25" s="1"/>
  <c r="DB1359" i="25" s="1"/>
  <c r="DB1360" i="25" s="1"/>
  <c r="DB1361" i="25" s="1"/>
  <c r="DB1362" i="25" s="1"/>
  <c r="DB1363" i="25" s="1"/>
  <c r="DB1364" i="25" s="1"/>
  <c r="DB1365" i="25" s="1"/>
  <c r="DB1366" i="25" s="1"/>
  <c r="DB1367" i="25" s="1"/>
  <c r="DB1368" i="25" s="1"/>
  <c r="DB1369" i="25" s="1"/>
  <c r="DB1370" i="25" s="1"/>
  <c r="DB1371" i="25" s="1"/>
  <c r="DB1372" i="25" s="1"/>
  <c r="DB1373" i="25" s="1"/>
  <c r="DB1374" i="25" s="1"/>
  <c r="DB1375" i="25" s="1"/>
  <c r="DB1376" i="25" s="1"/>
  <c r="DB1377" i="25" s="1"/>
  <c r="DB1378" i="25" s="1"/>
  <c r="DB1379" i="25" s="1"/>
  <c r="DB1380" i="25" s="1"/>
  <c r="DB1381" i="25" s="1"/>
  <c r="DB1382" i="25" s="1"/>
  <c r="DB1383" i="25" s="1"/>
  <c r="DB1384" i="25" s="1"/>
  <c r="DB1385" i="25" s="1"/>
  <c r="DB1386" i="25" s="1"/>
  <c r="DB1387" i="25" s="1"/>
  <c r="DB1388" i="25" s="1"/>
  <c r="DB1389" i="25" s="1"/>
  <c r="DB1390" i="25" s="1"/>
  <c r="DB1391" i="25" s="1"/>
  <c r="DB1392" i="25" s="1"/>
  <c r="DB1393" i="25" s="1"/>
  <c r="DB1394" i="25" s="1"/>
  <c r="DB1395" i="25" s="1"/>
  <c r="DB1396" i="25" s="1"/>
  <c r="DB1397" i="25" s="1"/>
  <c r="DB1398" i="25" s="1"/>
  <c r="DB1399" i="25" s="1"/>
  <c r="DB1400" i="25" s="1"/>
  <c r="DB1401" i="25" s="1"/>
  <c r="DB1402" i="25" s="1"/>
  <c r="DB1403" i="25" s="1"/>
  <c r="DB1404" i="25" s="1"/>
  <c r="DB1405" i="25" s="1"/>
  <c r="DB1406" i="25" s="1"/>
  <c r="DB1407" i="25" s="1"/>
  <c r="DB1408" i="25" s="1"/>
  <c r="DB1409" i="25" s="1"/>
  <c r="DB1410" i="25" s="1"/>
  <c r="DB1411" i="25" s="1"/>
  <c r="DB1412" i="25" s="1"/>
  <c r="DB1413" i="25" s="1"/>
  <c r="DB1414" i="25" s="1"/>
  <c r="DB1415" i="25" s="1"/>
  <c r="DB1416" i="25" s="1"/>
  <c r="DB1417" i="25" s="1"/>
  <c r="DB1418" i="25" s="1"/>
  <c r="DB1419" i="25" s="1"/>
  <c r="DB1420" i="25" s="1"/>
  <c r="DB1421" i="25" s="1"/>
  <c r="DB1422" i="25" s="1"/>
  <c r="DB1423" i="25" s="1"/>
  <c r="DB1424" i="25" s="1"/>
  <c r="DB1425" i="25" s="1"/>
  <c r="DB1426" i="25" s="1"/>
  <c r="DB1427" i="25" s="1"/>
  <c r="DB1428" i="25" s="1"/>
  <c r="DB1429" i="25" s="1"/>
  <c r="DB1430" i="25" s="1"/>
  <c r="DB1431" i="25" s="1"/>
  <c r="DB1432" i="25" s="1"/>
  <c r="DB1433" i="25" s="1"/>
  <c r="DB1434" i="25" s="1"/>
  <c r="DB1435" i="25" s="1"/>
  <c r="DB1436" i="25" s="1"/>
  <c r="DB1437" i="25" s="1"/>
  <c r="DB1438" i="25" s="1"/>
  <c r="DB1439" i="25" s="1"/>
  <c r="DB1440" i="25" s="1"/>
  <c r="DB1441" i="25" s="1"/>
  <c r="DB1442" i="25" s="1"/>
  <c r="DB1443" i="25" s="1"/>
  <c r="DB1444" i="25" s="1"/>
  <c r="DB1445" i="25" s="1"/>
  <c r="DB1446" i="25" s="1"/>
  <c r="DB1447" i="25" s="1"/>
  <c r="DB1448" i="25" s="1"/>
  <c r="DB1449" i="25" s="1"/>
  <c r="DB1450" i="25" s="1"/>
  <c r="DB1451" i="25" s="1"/>
  <c r="DB1452" i="25" s="1"/>
  <c r="DB1453" i="25" s="1"/>
  <c r="DB1454" i="25" s="1"/>
  <c r="DB1455" i="25" s="1"/>
  <c r="DB1456" i="25" s="1"/>
  <c r="DB1457" i="25" s="1"/>
  <c r="DB1458" i="25" s="1"/>
  <c r="DB1459" i="25" s="1"/>
  <c r="DB1460" i="25" s="1"/>
  <c r="DB1461" i="25" s="1"/>
  <c r="DB1462" i="25" s="1"/>
  <c r="DB1463" i="25" s="1"/>
  <c r="DB1464" i="25" s="1"/>
  <c r="DB1465" i="25" s="1"/>
  <c r="DB1466" i="25" s="1"/>
  <c r="DB1467" i="25" s="1"/>
  <c r="DB1468" i="25" s="1"/>
  <c r="DB1469" i="25" s="1"/>
  <c r="DB1470" i="25" s="1"/>
  <c r="DB1471" i="25" s="1"/>
  <c r="DB1472" i="25" s="1"/>
  <c r="DB1473" i="25" s="1"/>
  <c r="DB1474" i="25" s="1"/>
  <c r="DB1475" i="25" s="1"/>
  <c r="DB1476" i="25" s="1"/>
  <c r="DB1477" i="25" s="1"/>
  <c r="DB1478" i="25" s="1"/>
  <c r="DB1479" i="25" s="1"/>
  <c r="DB1480" i="25" s="1"/>
  <c r="DB1481" i="25" s="1"/>
  <c r="DB1482" i="25" s="1"/>
  <c r="DB1483" i="25" s="1"/>
  <c r="DB1484" i="25" s="1"/>
  <c r="DB1485" i="25" s="1"/>
  <c r="DB1486" i="25" s="1"/>
  <c r="DB1487" i="25" s="1"/>
  <c r="DB1488" i="25" s="1"/>
  <c r="DB1489" i="25" s="1"/>
  <c r="DB1490" i="25" s="1"/>
  <c r="DB1491" i="25" s="1"/>
  <c r="DB1492" i="25" s="1"/>
  <c r="DB1493" i="25" s="1"/>
  <c r="DB1494" i="25" s="1"/>
  <c r="DB1495" i="25" s="1"/>
  <c r="DB1496" i="25" s="1"/>
  <c r="DB1497" i="25" s="1"/>
  <c r="DB1498" i="25" s="1"/>
  <c r="DB1499" i="25" s="1"/>
  <c r="DB1500" i="25" s="1"/>
  <c r="DB1501" i="25" s="1"/>
  <c r="DB1502" i="25" s="1"/>
  <c r="DB1503" i="25" s="1"/>
  <c r="DB1504" i="25" s="1"/>
  <c r="DB1505" i="25" s="1"/>
  <c r="DB1506" i="25" s="1"/>
  <c r="DB1507" i="25" s="1"/>
  <c r="DB1508" i="25" s="1"/>
  <c r="DB1509" i="25" s="1"/>
  <c r="DB1510" i="25" s="1"/>
  <c r="DB1511" i="25" s="1"/>
  <c r="DB1512" i="25" s="1"/>
  <c r="DB1513" i="25" s="1"/>
  <c r="DB1514" i="25" s="1"/>
  <c r="DB1515" i="25" s="1"/>
  <c r="DB1516" i="25" s="1"/>
  <c r="DB1517" i="25" s="1"/>
  <c r="DB1518" i="25" s="1"/>
  <c r="DB1519" i="25" s="1"/>
  <c r="DB1520" i="25" s="1"/>
  <c r="DB1521" i="25" s="1"/>
  <c r="DB1522" i="25" s="1"/>
  <c r="DB1523" i="25" s="1"/>
  <c r="DB1524" i="25" s="1"/>
  <c r="DB1525" i="25" s="1"/>
  <c r="DB1526" i="25" s="1"/>
  <c r="DB1527" i="25" s="1"/>
  <c r="DB1528" i="25" s="1"/>
  <c r="DB1529" i="25" s="1"/>
  <c r="DB1530" i="25" s="1"/>
  <c r="DB1531" i="25" s="1"/>
  <c r="DB1532" i="25" s="1"/>
  <c r="DB1533" i="25" s="1"/>
  <c r="DB1534" i="25" s="1"/>
  <c r="DB1535" i="25" s="1"/>
  <c r="DB1536" i="25" s="1"/>
  <c r="DB1537" i="25" s="1"/>
  <c r="DB1538" i="25" s="1"/>
  <c r="DB1539" i="25" s="1"/>
  <c r="DB1540" i="25" s="1"/>
  <c r="DB1541" i="25" s="1"/>
  <c r="DB1542" i="25" s="1"/>
  <c r="DB1543" i="25" s="1"/>
  <c r="DB1544" i="25" s="1"/>
  <c r="DB1545" i="25" s="1"/>
  <c r="DB1546" i="25" s="1"/>
  <c r="DB1547" i="25" s="1"/>
  <c r="DB1548" i="25" s="1"/>
  <c r="DB1549" i="25" s="1"/>
  <c r="DB1550" i="25" s="1"/>
  <c r="DB1551" i="25" s="1"/>
  <c r="DB1552" i="25" s="1"/>
  <c r="DB1553" i="25" s="1"/>
  <c r="DB1554" i="25" s="1"/>
  <c r="DB1555" i="25" s="1"/>
  <c r="DB1556" i="25" s="1"/>
  <c r="DB1557" i="25" s="1"/>
  <c r="DB1558" i="25" s="1"/>
  <c r="DB1559" i="25" s="1"/>
  <c r="DB1560" i="25" s="1"/>
  <c r="DB1561" i="25" s="1"/>
  <c r="DB1562" i="25" s="1"/>
  <c r="DB1563" i="25" s="1"/>
  <c r="DB1564" i="25" s="1"/>
  <c r="DB1565" i="25" s="1"/>
  <c r="DB1566" i="25" s="1"/>
  <c r="DB1567" i="25" s="1"/>
  <c r="DB1568" i="25" s="1"/>
  <c r="DB1569" i="25" s="1"/>
  <c r="DB1570" i="25" s="1"/>
  <c r="DB1571" i="25" s="1"/>
  <c r="DB1572" i="25" s="1"/>
  <c r="DB1573" i="25" s="1"/>
  <c r="DB1574" i="25" s="1"/>
  <c r="DB1575" i="25" s="1"/>
  <c r="DB1576" i="25" s="1"/>
  <c r="DB1577" i="25" s="1"/>
  <c r="DB1578" i="25" s="1"/>
  <c r="DB1579" i="25" s="1"/>
  <c r="DB1580" i="25" s="1"/>
  <c r="DB1581" i="25" s="1"/>
  <c r="DB1582" i="25" s="1"/>
  <c r="DB1583" i="25" s="1"/>
  <c r="DB1584" i="25" s="1"/>
  <c r="DB1585" i="25" s="1"/>
  <c r="DB1586" i="25" s="1"/>
  <c r="DB1587" i="25" s="1"/>
  <c r="DB1588" i="25" s="1"/>
  <c r="DB1589" i="25" s="1"/>
  <c r="DB1590" i="25" s="1"/>
  <c r="DB1591" i="25" s="1"/>
  <c r="DB1592" i="25" s="1"/>
  <c r="DB1593" i="25" s="1"/>
  <c r="DB1594" i="25" s="1"/>
  <c r="DB1595" i="25" s="1"/>
  <c r="DB1596" i="25" s="1"/>
  <c r="DB1597" i="25" s="1"/>
  <c r="DB1598" i="25" s="1"/>
  <c r="DB1599" i="25" s="1"/>
  <c r="DB1600" i="25" s="1"/>
  <c r="DB1601" i="25" s="1"/>
  <c r="DB1602" i="25" s="1"/>
  <c r="DB1603" i="25" s="1"/>
  <c r="DB1604" i="25" s="1"/>
  <c r="DB1605" i="25" s="1"/>
  <c r="DB1606" i="25" s="1"/>
  <c r="DB1607" i="25" s="1"/>
  <c r="DB1608" i="25" s="1"/>
  <c r="DB1609" i="25" s="1"/>
  <c r="DB1610" i="25" s="1"/>
  <c r="DB1611" i="25" s="1"/>
  <c r="DB1612" i="25" s="1"/>
  <c r="DB1613" i="25" s="1"/>
  <c r="DB1614" i="25" s="1"/>
  <c r="DB1615" i="25" s="1"/>
  <c r="DB1616" i="25" s="1"/>
  <c r="DB1617" i="25" s="1"/>
  <c r="DB1618" i="25" s="1"/>
  <c r="DB1619" i="25" s="1"/>
  <c r="DB1620" i="25" s="1"/>
  <c r="DB1621" i="25" s="1"/>
  <c r="DB1622" i="25" s="1"/>
  <c r="DB1623" i="25" s="1"/>
  <c r="DB1624" i="25" s="1"/>
  <c r="DB1625" i="25" s="1"/>
  <c r="DB1626" i="25" s="1"/>
  <c r="DB1627" i="25" s="1"/>
  <c r="DB1628" i="25" s="1"/>
  <c r="DB1629" i="25" s="1"/>
  <c r="DB1630" i="25" s="1"/>
  <c r="DB1631" i="25" s="1"/>
  <c r="DB1632" i="25" s="1"/>
  <c r="DB1633" i="25" s="1"/>
  <c r="DB1634" i="25" s="1"/>
  <c r="DB1635" i="25" s="1"/>
  <c r="DB1636" i="25" s="1"/>
  <c r="DB1637" i="25" s="1"/>
  <c r="DB1638" i="25" s="1"/>
  <c r="DB1639" i="25" s="1"/>
  <c r="DB1640" i="25" s="1"/>
  <c r="DB1641" i="25" s="1"/>
  <c r="DB1642" i="25" s="1"/>
  <c r="DB1643" i="25" s="1"/>
  <c r="DB1644" i="25" s="1"/>
  <c r="DB1645" i="25" s="1"/>
  <c r="DB1646" i="25" s="1"/>
  <c r="DB1647" i="25" s="1"/>
  <c r="DB1648" i="25" s="1"/>
  <c r="DB1649" i="25" s="1"/>
  <c r="DB1650" i="25" s="1"/>
  <c r="DB1651" i="25" s="1"/>
  <c r="DB1652" i="25" s="1"/>
  <c r="DB1653" i="25" s="1"/>
  <c r="DB1654" i="25" s="1"/>
  <c r="DB1655" i="25" s="1"/>
  <c r="DB1656" i="25" s="1"/>
  <c r="DB1657" i="25" s="1"/>
  <c r="DB1658" i="25" s="1"/>
  <c r="DB1659" i="25" s="1"/>
  <c r="DB1660" i="25" s="1"/>
  <c r="DB1661" i="25" s="1"/>
  <c r="DB1662" i="25" s="1"/>
  <c r="DB1663" i="25" s="1"/>
  <c r="DB1664" i="25" s="1"/>
  <c r="DB1665" i="25" s="1"/>
  <c r="DB1666" i="25" s="1"/>
  <c r="DB1667" i="25" s="1"/>
  <c r="DB1668" i="25" s="1"/>
  <c r="DB1669" i="25" s="1"/>
  <c r="DB1670" i="25" s="1"/>
  <c r="DB1671" i="25" s="1"/>
  <c r="DB1672" i="25" s="1"/>
  <c r="DB1673" i="25" s="1"/>
  <c r="DB1674" i="25" s="1"/>
  <c r="DB1675" i="25" s="1"/>
  <c r="DB1676" i="25" s="1"/>
  <c r="DB1677" i="25" s="1"/>
  <c r="DB1678" i="25" s="1"/>
  <c r="DB1679" i="25" s="1"/>
  <c r="DB1680" i="25" s="1"/>
  <c r="DB1681" i="25" s="1"/>
  <c r="DB1682" i="25" s="1"/>
  <c r="DB1683" i="25" s="1"/>
  <c r="DB1684" i="25" s="1"/>
  <c r="DB1685" i="25" s="1"/>
  <c r="DB1686" i="25" s="1"/>
  <c r="DB1687" i="25" s="1"/>
  <c r="DB1688" i="25" s="1"/>
  <c r="DB1689" i="25" s="1"/>
  <c r="DB1690" i="25" s="1"/>
  <c r="DB1691" i="25" s="1"/>
  <c r="DB1692" i="25" s="1"/>
  <c r="DB1693" i="25" s="1"/>
  <c r="DB1694" i="25" s="1"/>
  <c r="DB1695" i="25" s="1"/>
  <c r="DB1696" i="25" s="1"/>
  <c r="DB1697" i="25" s="1"/>
  <c r="DB1698" i="25" s="1"/>
  <c r="DB1699" i="25" s="1"/>
  <c r="DB1700" i="25" s="1"/>
  <c r="DB1701" i="25" s="1"/>
  <c r="DB1702" i="25" s="1"/>
  <c r="DB1703" i="25" s="1"/>
  <c r="DB1704" i="25" s="1"/>
  <c r="DB1705" i="25" s="1"/>
  <c r="DB1706" i="25" s="1"/>
  <c r="DB1707" i="25" s="1"/>
  <c r="DB1708" i="25" s="1"/>
  <c r="DB1709" i="25" s="1"/>
  <c r="DB1710" i="25" s="1"/>
  <c r="DB1711" i="25" s="1"/>
  <c r="DB1712" i="25" s="1"/>
  <c r="DB1713" i="25" s="1"/>
  <c r="DB1714" i="25" s="1"/>
  <c r="DB1715" i="25" s="1"/>
  <c r="DB1716" i="25" s="1"/>
  <c r="DB1717" i="25" s="1"/>
  <c r="DB1718" i="25" s="1"/>
  <c r="DB1719" i="25" s="1"/>
  <c r="DB1720" i="25" s="1"/>
  <c r="DB1721" i="25" s="1"/>
  <c r="DB1722" i="25" s="1"/>
  <c r="DB1723" i="25" s="1"/>
  <c r="DB1724" i="25" s="1"/>
  <c r="DB1725" i="25" s="1"/>
  <c r="DB1726" i="25" s="1"/>
  <c r="DB1727" i="25" s="1"/>
  <c r="DB1728" i="25" s="1"/>
  <c r="DB1729" i="25" s="1"/>
  <c r="DB1730" i="25" s="1"/>
  <c r="DB1731" i="25" s="1"/>
  <c r="DB1732" i="25" s="1"/>
  <c r="DB1733" i="25" s="1"/>
  <c r="DB1734" i="25" s="1"/>
  <c r="DB1735" i="25" s="1"/>
  <c r="DB1736" i="25" s="1"/>
  <c r="DB1737" i="25" s="1"/>
  <c r="DB1738" i="25" s="1"/>
  <c r="DB1739" i="25" s="1"/>
  <c r="DB1740" i="25" s="1"/>
  <c r="DB1741" i="25" s="1"/>
  <c r="DB1742" i="25" s="1"/>
  <c r="DB1743" i="25" s="1"/>
  <c r="DB1744" i="25" s="1"/>
  <c r="DB1745" i="25" s="1"/>
  <c r="DB1746" i="25" s="1"/>
  <c r="DB1747" i="25" s="1"/>
  <c r="DB1748" i="25" s="1"/>
  <c r="DB1749" i="25" s="1"/>
  <c r="DB1750" i="25" s="1"/>
  <c r="DB1751" i="25" s="1"/>
  <c r="DB1752" i="25" s="1"/>
  <c r="DB1753" i="25" s="1"/>
  <c r="DB1754" i="25" s="1"/>
  <c r="DB1755" i="25" s="1"/>
  <c r="DB1756" i="25" s="1"/>
  <c r="DB1757" i="25" s="1"/>
  <c r="DB1758" i="25" s="1"/>
  <c r="DB1759" i="25" s="1"/>
  <c r="DB1760" i="25" s="1"/>
  <c r="DB1761" i="25" s="1"/>
  <c r="DB1762" i="25" s="1"/>
  <c r="DB1763" i="25" s="1"/>
  <c r="DB1764" i="25" s="1"/>
  <c r="DB1765" i="25" s="1"/>
  <c r="DB1766" i="25" s="1"/>
  <c r="DB1767" i="25" s="1"/>
  <c r="DB1768" i="25" s="1"/>
  <c r="DB1769" i="25" s="1"/>
  <c r="DB1770" i="25" s="1"/>
  <c r="DB1771" i="25" s="1"/>
  <c r="DB1772" i="25" s="1"/>
  <c r="DB1773" i="25" s="1"/>
  <c r="DB1774" i="25" s="1"/>
  <c r="DB1775" i="25" s="1"/>
  <c r="DB1776" i="25" s="1"/>
  <c r="DB1777" i="25" s="1"/>
  <c r="DB1778" i="25" s="1"/>
  <c r="DB1779" i="25" s="1"/>
  <c r="DB1780" i="25" s="1"/>
  <c r="DB1781" i="25" s="1"/>
  <c r="DB1782" i="25" s="1"/>
  <c r="DB1783" i="25" s="1"/>
  <c r="DB1784" i="25" s="1"/>
  <c r="DB1785" i="25" s="1"/>
  <c r="DB1786" i="25" s="1"/>
  <c r="DB1787" i="25" s="1"/>
  <c r="DB1788" i="25" s="1"/>
  <c r="DB1789" i="25" s="1"/>
  <c r="DB1790" i="25" s="1"/>
  <c r="DB1791" i="25" s="1"/>
  <c r="DB1792" i="25" s="1"/>
  <c r="DB1793" i="25" s="1"/>
  <c r="DB1794" i="25" s="1"/>
  <c r="DB1795" i="25" s="1"/>
  <c r="DB1796" i="25" s="1"/>
  <c r="DB1797" i="25" s="1"/>
  <c r="DB1798" i="25" s="1"/>
  <c r="DB1799" i="25" s="1"/>
  <c r="DB1800" i="25" s="1"/>
  <c r="DB1801" i="25" s="1"/>
  <c r="DB1802" i="25" s="1"/>
  <c r="DB1803" i="25" s="1"/>
  <c r="DB1804" i="25" s="1"/>
  <c r="DB1805" i="25" s="1"/>
  <c r="DB1806" i="25" s="1"/>
  <c r="DB1807" i="25" s="1"/>
  <c r="DB1808" i="25" s="1"/>
  <c r="DB1809" i="25" s="1"/>
  <c r="DB1810" i="25" s="1"/>
  <c r="DB1811" i="25" s="1"/>
  <c r="DB1812" i="25" s="1"/>
  <c r="DB1813" i="25" s="1"/>
  <c r="DB1814" i="25" s="1"/>
  <c r="DB1815" i="25" s="1"/>
  <c r="DB1816" i="25" s="1"/>
  <c r="DB1817" i="25" s="1"/>
  <c r="DB1818" i="25" s="1"/>
  <c r="DB1819" i="25" s="1"/>
  <c r="DB1820" i="25" s="1"/>
  <c r="DB1821" i="25" s="1"/>
  <c r="DB1822" i="25" s="1"/>
  <c r="DB1823" i="25" s="1"/>
  <c r="DB1824" i="25" s="1"/>
  <c r="DB1825" i="25" s="1"/>
  <c r="DB1826" i="25" s="1"/>
  <c r="DB1827" i="25" s="1"/>
  <c r="DB1828" i="25" s="1"/>
  <c r="DB1829" i="25" s="1"/>
  <c r="DB1830" i="25" s="1"/>
  <c r="DB1831" i="25" s="1"/>
  <c r="DB1832" i="25" s="1"/>
  <c r="DB1833" i="25" s="1"/>
  <c r="DB1834" i="25" s="1"/>
  <c r="DB1835" i="25" s="1"/>
  <c r="DB1836" i="25" s="1"/>
  <c r="DB1837" i="25" s="1"/>
  <c r="DB1838" i="25" s="1"/>
  <c r="DB1839" i="25" s="1"/>
  <c r="DB1840" i="25" s="1"/>
  <c r="DB1841" i="25" s="1"/>
  <c r="DB1842" i="25" s="1"/>
  <c r="DB1843" i="25" s="1"/>
  <c r="DB1844" i="25" s="1"/>
  <c r="DB1845" i="25" s="1"/>
  <c r="DB1846" i="25" s="1"/>
  <c r="DB1847" i="25" s="1"/>
  <c r="DB1848" i="25" s="1"/>
  <c r="DB1849" i="25" s="1"/>
  <c r="DB1850" i="25" s="1"/>
  <c r="DB1851" i="25" s="1"/>
  <c r="DB1852" i="25" s="1"/>
  <c r="DB1853" i="25" s="1"/>
  <c r="DB1854" i="25" s="1"/>
  <c r="DB1855" i="25" s="1"/>
  <c r="DB1856" i="25" s="1"/>
  <c r="DB1857" i="25" s="1"/>
  <c r="DB1858" i="25" s="1"/>
  <c r="DB1859" i="25" s="1"/>
  <c r="DB1860" i="25" s="1"/>
  <c r="DB1861" i="25" s="1"/>
  <c r="DB1862" i="25" s="1"/>
  <c r="DB1863" i="25" s="1"/>
  <c r="DB1864" i="25" s="1"/>
  <c r="DB1865" i="25" s="1"/>
  <c r="DB1866" i="25" s="1"/>
  <c r="DB1867" i="25" s="1"/>
  <c r="DB1868" i="25" s="1"/>
  <c r="DB1869" i="25" s="1"/>
  <c r="DB1870" i="25" s="1"/>
  <c r="DB1871" i="25" s="1"/>
  <c r="DB1872" i="25" s="1"/>
  <c r="DB1873" i="25" s="1"/>
  <c r="DB1874" i="25" s="1"/>
  <c r="DB1875" i="25" s="1"/>
  <c r="DB1876" i="25" s="1"/>
  <c r="DB1877" i="25" s="1"/>
  <c r="DB1878" i="25" s="1"/>
  <c r="DB1879" i="25" s="1"/>
  <c r="DB1880" i="25" s="1"/>
  <c r="DB1881" i="25" s="1"/>
  <c r="DB1882" i="25" s="1"/>
  <c r="DB1883" i="25" s="1"/>
  <c r="DB1884" i="25" s="1"/>
  <c r="DB1885" i="25" s="1"/>
  <c r="DB1886" i="25" s="1"/>
  <c r="DB1887" i="25" s="1"/>
  <c r="DB1888" i="25" s="1"/>
  <c r="DB1889" i="25" s="1"/>
  <c r="DB1890" i="25" s="1"/>
  <c r="DB1891" i="25" s="1"/>
  <c r="DB1892" i="25" s="1"/>
  <c r="DB1893" i="25" s="1"/>
  <c r="DB1894" i="25" s="1"/>
  <c r="DB1895" i="25" s="1"/>
  <c r="DB1896" i="25" s="1"/>
  <c r="DB1897" i="25" s="1"/>
  <c r="DB1898" i="25" s="1"/>
  <c r="DB1899" i="25" s="1"/>
  <c r="DB1900" i="25" s="1"/>
  <c r="DB1901" i="25" s="1"/>
  <c r="DB1902" i="25" s="1"/>
  <c r="DB1903" i="25" s="1"/>
  <c r="DB1904" i="25" s="1"/>
  <c r="DB1905" i="25" s="1"/>
  <c r="DB1906" i="25" s="1"/>
  <c r="DB1907" i="25" s="1"/>
  <c r="DB1908" i="25" s="1"/>
  <c r="DB1909" i="25" s="1"/>
  <c r="DB1910" i="25" s="1"/>
  <c r="DB1911" i="25" s="1"/>
  <c r="DB1912" i="25" s="1"/>
  <c r="DB1913" i="25" s="1"/>
  <c r="DB1914" i="25" s="1"/>
  <c r="DB1915" i="25" s="1"/>
  <c r="DB1916" i="25" s="1"/>
  <c r="DB1917" i="25" s="1"/>
  <c r="DB1918" i="25" s="1"/>
  <c r="DB1919" i="25" s="1"/>
  <c r="DB1920" i="25" s="1"/>
  <c r="DB1921" i="25" s="1"/>
  <c r="DB1922" i="25" s="1"/>
  <c r="DB1923" i="25" s="1"/>
  <c r="DB1924" i="25" s="1"/>
  <c r="DB1925" i="25" s="1"/>
  <c r="DB1926" i="25" s="1"/>
  <c r="DB1927" i="25" s="1"/>
  <c r="DB1928" i="25" s="1"/>
  <c r="DB1929" i="25" s="1"/>
  <c r="DB1930" i="25" s="1"/>
  <c r="DB1931" i="25" s="1"/>
  <c r="DB1932" i="25" s="1"/>
  <c r="DB1933" i="25" s="1"/>
  <c r="DB1934" i="25" s="1"/>
  <c r="DB1935" i="25" s="1"/>
  <c r="DB1936" i="25" s="1"/>
  <c r="DB1937" i="25" s="1"/>
  <c r="DB1938" i="25" s="1"/>
  <c r="DB1939" i="25" s="1"/>
  <c r="DB1940" i="25" s="1"/>
  <c r="DB1941" i="25" s="1"/>
  <c r="DB1942" i="25" s="1"/>
  <c r="DB1943" i="25" s="1"/>
  <c r="DB1944" i="25" s="1"/>
  <c r="DB1945" i="25" s="1"/>
  <c r="DB1946" i="25" s="1"/>
  <c r="DB1947" i="25" s="1"/>
  <c r="DB1948" i="25" s="1"/>
  <c r="DB1949" i="25" s="1"/>
  <c r="DB1950" i="25" s="1"/>
  <c r="DB1951" i="25" s="1"/>
  <c r="DB1952" i="25" s="1"/>
  <c r="DB1953" i="25" s="1"/>
  <c r="DB1954" i="25" s="1"/>
  <c r="DB1955" i="25" s="1"/>
  <c r="DB1956" i="25" s="1"/>
  <c r="DB1957" i="25" s="1"/>
  <c r="DB1958" i="25" s="1"/>
  <c r="DB1959" i="25" s="1"/>
  <c r="DB1960" i="25" s="1"/>
  <c r="DB1961" i="25" s="1"/>
  <c r="DB1962" i="25" s="1"/>
  <c r="DB1963" i="25" s="1"/>
  <c r="DB1964" i="25" s="1"/>
  <c r="DB1965" i="25" s="1"/>
  <c r="DB1966" i="25" s="1"/>
  <c r="DB1967" i="25" s="1"/>
  <c r="DB1968" i="25" s="1"/>
  <c r="DB1969" i="25" s="1"/>
  <c r="DB1970" i="25" s="1"/>
  <c r="DB1971" i="25" s="1"/>
  <c r="DB1972" i="25" s="1"/>
  <c r="DB1973" i="25" s="1"/>
  <c r="DB1974" i="25" s="1"/>
  <c r="DB1975" i="25" s="1"/>
  <c r="DB1976" i="25" s="1"/>
  <c r="DB1977" i="25" s="1"/>
  <c r="DB1978" i="25" s="1"/>
  <c r="DB1979" i="25" s="1"/>
  <c r="DB1980" i="25" s="1"/>
  <c r="DB1981" i="25" s="1"/>
  <c r="DB1982" i="25" s="1"/>
  <c r="DB1983" i="25" s="1"/>
  <c r="DB1984" i="25" s="1"/>
  <c r="DB1985" i="25" s="1"/>
  <c r="DB1986" i="25" s="1"/>
  <c r="DB1987" i="25" s="1"/>
  <c r="DB1988" i="25" s="1"/>
  <c r="DB1989" i="25" s="1"/>
  <c r="DB1990" i="25" s="1"/>
  <c r="DB1991" i="25" s="1"/>
  <c r="DB1992" i="25" s="1"/>
  <c r="DB1993" i="25" s="1"/>
  <c r="DB1994" i="25" s="1"/>
  <c r="DB1995" i="25" s="1"/>
  <c r="DB1996" i="25" s="1"/>
  <c r="DB1997" i="25" s="1"/>
  <c r="DB1998" i="25" s="1"/>
  <c r="DB1999" i="25" s="1"/>
  <c r="DB2000" i="25" s="1"/>
  <c r="DB2001" i="25" s="1"/>
  <c r="DB2002" i="25" s="1"/>
  <c r="DB2003" i="25" s="1"/>
  <c r="DB2004" i="25" s="1"/>
  <c r="DB2005" i="25" s="1"/>
  <c r="DB2006" i="25" s="1"/>
  <c r="DB2007" i="25" s="1"/>
  <c r="DB2008" i="25" s="1"/>
  <c r="DB2009" i="25" s="1"/>
  <c r="DB2010" i="25" s="1"/>
  <c r="DB2011" i="25" s="1"/>
  <c r="DB2012" i="25" s="1"/>
  <c r="DB2013" i="25" s="1"/>
  <c r="DB2014" i="25" s="1"/>
  <c r="DB2015" i="25" s="1"/>
  <c r="DB2016" i="25" s="1"/>
  <c r="DB2017" i="25" s="1"/>
  <c r="DB2018" i="25" s="1"/>
  <c r="DB2019" i="25" s="1"/>
  <c r="DB2020" i="25" s="1"/>
  <c r="DB2021" i="25" s="1"/>
  <c r="DB2022" i="25" s="1"/>
  <c r="DB2023" i="25" s="1"/>
  <c r="DB2024" i="25" s="1"/>
  <c r="DB2025" i="25" s="1"/>
  <c r="DB2026" i="25" s="1"/>
  <c r="DB2027" i="25" s="1"/>
  <c r="DB2028" i="25" s="1"/>
  <c r="DB2029" i="25" s="1"/>
  <c r="DB2030" i="25" s="1"/>
  <c r="DB2031" i="25" s="1"/>
  <c r="DB2032" i="25" s="1"/>
  <c r="DB2033" i="25" s="1"/>
  <c r="DB2034" i="25" s="1"/>
  <c r="DB2035" i="25" s="1"/>
  <c r="DB2036" i="25" s="1"/>
  <c r="DB2037" i="25" s="1"/>
  <c r="DB2038" i="25" s="1"/>
  <c r="DB2039" i="25" s="1"/>
  <c r="DB2040" i="25" s="1"/>
  <c r="DB2041" i="25" s="1"/>
  <c r="DB2042" i="25" s="1"/>
  <c r="DB2043" i="25" s="1"/>
  <c r="DB2044" i="25" s="1"/>
  <c r="DB2045" i="25" s="1"/>
  <c r="DB2046" i="25" s="1"/>
  <c r="DB2047" i="25" s="1"/>
  <c r="DB2048" i="25" s="1"/>
  <c r="DB2049" i="25" s="1"/>
  <c r="DB2050" i="25" s="1"/>
  <c r="DB2051" i="25" s="1"/>
  <c r="DB2052" i="25" s="1"/>
  <c r="DB2053" i="25" s="1"/>
  <c r="DB2054" i="25" s="1"/>
  <c r="DB2055" i="25" s="1"/>
  <c r="DB2056" i="25" s="1"/>
  <c r="DB2057" i="25" s="1"/>
  <c r="DB2058" i="25" s="1"/>
  <c r="DB2059" i="25" s="1"/>
  <c r="DB2060" i="25" s="1"/>
  <c r="DB2061" i="25" s="1"/>
  <c r="DB2062" i="25" s="1"/>
  <c r="DB2063" i="25" s="1"/>
  <c r="DB2064" i="25" s="1"/>
  <c r="DB2065" i="25" s="1"/>
  <c r="DB2066" i="25" s="1"/>
  <c r="DB2067" i="25" s="1"/>
  <c r="DB2068" i="25" s="1"/>
  <c r="DB2069" i="25" s="1"/>
  <c r="DB2070" i="25" s="1"/>
  <c r="DB2071" i="25" s="1"/>
  <c r="DB2072" i="25" s="1"/>
  <c r="DB2073" i="25" s="1"/>
  <c r="DB2074" i="25" s="1"/>
  <c r="DB2075" i="25" s="1"/>
  <c r="DB2076" i="25" s="1"/>
  <c r="DB2077" i="25" s="1"/>
  <c r="DB2078" i="25" s="1"/>
  <c r="DB2079" i="25" s="1"/>
  <c r="DB2080" i="25" s="1"/>
  <c r="DB2081" i="25" s="1"/>
  <c r="DB2082" i="25" s="1"/>
  <c r="DB2083" i="25" s="1"/>
  <c r="DB2084" i="25" s="1"/>
  <c r="DB2085" i="25" s="1"/>
  <c r="DB2086" i="25" s="1"/>
  <c r="DB2087" i="25" s="1"/>
  <c r="DB2088" i="25" s="1"/>
  <c r="DB2089" i="25" s="1"/>
  <c r="DB2090" i="25" s="1"/>
  <c r="DB2091" i="25" s="1"/>
  <c r="DB2092" i="25" s="1"/>
  <c r="DB2093" i="25" s="1"/>
  <c r="DB2094" i="25" s="1"/>
  <c r="DB2095" i="25" s="1"/>
  <c r="DB2096" i="25" s="1"/>
  <c r="DB2097" i="25" s="1"/>
  <c r="DB2098" i="25" s="1"/>
  <c r="DB2099" i="25" s="1"/>
  <c r="DB2100" i="25" s="1"/>
  <c r="DB2101" i="25" s="1"/>
  <c r="DB2102" i="25" s="1"/>
  <c r="DB2103" i="25" s="1"/>
  <c r="DB2104" i="25" s="1"/>
  <c r="DB2105" i="25" s="1"/>
  <c r="DB2106" i="25" s="1"/>
  <c r="DB2107" i="25" s="1"/>
  <c r="DB2108" i="25" s="1"/>
  <c r="DB2109" i="25" s="1"/>
  <c r="DB2110" i="25" s="1"/>
  <c r="DB2111" i="25" s="1"/>
  <c r="DB2112" i="25" s="1"/>
  <c r="DB2113" i="25" s="1"/>
  <c r="DB2114" i="25" s="1"/>
  <c r="DB2115" i="25" s="1"/>
  <c r="DB2116" i="25" s="1"/>
  <c r="DB2117" i="25" s="1"/>
  <c r="DB2118" i="25" s="1"/>
  <c r="DB2119" i="25" s="1"/>
  <c r="DB2120" i="25" s="1"/>
  <c r="DB2121" i="25" s="1"/>
  <c r="DB2122" i="25" s="1"/>
  <c r="DB2123" i="25" s="1"/>
  <c r="DB2124" i="25" s="1"/>
  <c r="DB2125" i="25" s="1"/>
  <c r="DB2126" i="25" s="1"/>
  <c r="DB2127" i="25" s="1"/>
  <c r="DB2128" i="25" s="1"/>
  <c r="DB2129" i="25" s="1"/>
  <c r="DB2130" i="25" s="1"/>
  <c r="DB2131" i="25" s="1"/>
  <c r="DB2132" i="25" s="1"/>
  <c r="DB2133" i="25" s="1"/>
  <c r="DB2134" i="25" s="1"/>
  <c r="DB2135" i="25" s="1"/>
  <c r="DB2136" i="25" s="1"/>
  <c r="DB2137" i="25" s="1"/>
  <c r="DB2138" i="25" s="1"/>
  <c r="DB2139" i="25" s="1"/>
  <c r="DB2140" i="25" s="1"/>
  <c r="DB2141" i="25" s="1"/>
  <c r="DB2142" i="25" s="1"/>
  <c r="DB2143" i="25" s="1"/>
  <c r="DB2144" i="25" s="1"/>
  <c r="DB2145" i="25" s="1"/>
  <c r="DB2146" i="25" s="1"/>
  <c r="DB2147" i="25" s="1"/>
  <c r="DB2148" i="25" s="1"/>
  <c r="DB2149" i="25" s="1"/>
  <c r="DB2150" i="25" s="1"/>
  <c r="DB2151" i="25" s="1"/>
  <c r="DB2152" i="25" s="1"/>
  <c r="DB2153" i="25" s="1"/>
  <c r="DB2154" i="25" s="1"/>
  <c r="DB2155" i="25" s="1"/>
  <c r="DB2156" i="25" s="1"/>
  <c r="DB2157" i="25" s="1"/>
  <c r="DB2158" i="25" s="1"/>
  <c r="DB2159" i="25" s="1"/>
  <c r="DB2160" i="25" s="1"/>
  <c r="DB2161" i="25" s="1"/>
  <c r="DB2162" i="25" s="1"/>
  <c r="DB2163" i="25" s="1"/>
  <c r="DB2164" i="25" s="1"/>
  <c r="DB2165" i="25" s="1"/>
  <c r="DB2166" i="25" s="1"/>
  <c r="DB2167" i="25" s="1"/>
  <c r="DB2168" i="25" s="1"/>
  <c r="DB2169" i="25" s="1"/>
  <c r="DB2170" i="25" s="1"/>
  <c r="DB2171" i="25" s="1"/>
  <c r="DB2172" i="25" s="1"/>
  <c r="DB2173" i="25" s="1"/>
  <c r="DB2174" i="25" s="1"/>
  <c r="DB2175" i="25" s="1"/>
  <c r="DB2176" i="25" s="1"/>
  <c r="DB2177" i="25" s="1"/>
  <c r="DB2178" i="25" s="1"/>
  <c r="DB2179" i="25" s="1"/>
  <c r="DB2180" i="25" s="1"/>
  <c r="DB2181" i="25" s="1"/>
  <c r="DB2182" i="25" s="1"/>
  <c r="DB2183" i="25" s="1"/>
  <c r="DB2184" i="25" s="1"/>
  <c r="DB2185" i="25" s="1"/>
  <c r="DB2186" i="25" s="1"/>
  <c r="DB2187" i="25" s="1"/>
  <c r="DB2188" i="25" s="1"/>
  <c r="DB2189" i="25" s="1"/>
  <c r="DB2190" i="25" s="1"/>
  <c r="DB2191" i="25" s="1"/>
  <c r="DB2192" i="25" s="1"/>
  <c r="DB2193" i="25" s="1"/>
  <c r="DB2194" i="25" s="1"/>
  <c r="DB2195" i="25" s="1"/>
  <c r="DB2196" i="25" s="1"/>
  <c r="DB2197" i="25" s="1"/>
  <c r="DB2198" i="25" s="1"/>
  <c r="DB2199" i="25" s="1"/>
  <c r="DB2200" i="25" s="1"/>
  <c r="DB2201" i="25" s="1"/>
  <c r="DB2202" i="25" s="1"/>
  <c r="DB2203" i="25" s="1"/>
  <c r="DB2204" i="25" s="1"/>
  <c r="DB2205" i="25" s="1"/>
  <c r="DB2206" i="25" s="1"/>
  <c r="DB2207" i="25" s="1"/>
  <c r="DB2208" i="25" s="1"/>
  <c r="DB2209" i="25" s="1"/>
  <c r="DB2210" i="25" s="1"/>
  <c r="DB2211" i="25" s="1"/>
  <c r="DB2212" i="25" s="1"/>
  <c r="DB2213" i="25" s="1"/>
  <c r="DB2214" i="25" s="1"/>
  <c r="DB2215" i="25" s="1"/>
  <c r="DB2216" i="25" s="1"/>
  <c r="DB2217" i="25" s="1"/>
  <c r="DB2218" i="25" s="1"/>
  <c r="DB2219" i="25" s="1"/>
  <c r="DB2220" i="25" s="1"/>
  <c r="DB2221" i="25" s="1"/>
  <c r="DB2222" i="25" s="1"/>
  <c r="DB2223" i="25" s="1"/>
  <c r="DB2224" i="25" s="1"/>
  <c r="DB2225" i="25" s="1"/>
  <c r="DB2226" i="25" s="1"/>
  <c r="DB2227" i="25" s="1"/>
  <c r="DB2228" i="25" s="1"/>
  <c r="DB2229" i="25" s="1"/>
  <c r="DB2230" i="25" s="1"/>
  <c r="DB2231" i="25" s="1"/>
  <c r="DB2232" i="25" s="1"/>
  <c r="DB2233" i="25" s="1"/>
  <c r="DB2234" i="25" s="1"/>
  <c r="DB2235" i="25" s="1"/>
  <c r="DB2236" i="25" s="1"/>
  <c r="DB2237" i="25" s="1"/>
  <c r="DB2238" i="25" s="1"/>
  <c r="DB2239" i="25" s="1"/>
  <c r="DB2240" i="25" s="1"/>
  <c r="DB2241" i="25" s="1"/>
  <c r="DB2242" i="25" s="1"/>
  <c r="DB2243" i="25" s="1"/>
  <c r="DB2244" i="25" s="1"/>
  <c r="DB2245" i="25" s="1"/>
  <c r="DB2246" i="25" s="1"/>
  <c r="DB2247" i="25" s="1"/>
  <c r="DB2248" i="25" s="1"/>
  <c r="DB2249" i="25" s="1"/>
  <c r="DB2250" i="25" s="1"/>
  <c r="DB2251" i="25" s="1"/>
  <c r="DB2252" i="25" s="1"/>
  <c r="DB2253" i="25" s="1"/>
  <c r="DB2254" i="25" s="1"/>
  <c r="DB2255" i="25" s="1"/>
  <c r="DB2256" i="25" s="1"/>
  <c r="DB2257" i="25" s="1"/>
  <c r="DB2258" i="25" s="1"/>
  <c r="DB2259" i="25" s="1"/>
  <c r="DB2260" i="25" s="1"/>
  <c r="DB2261" i="25" s="1"/>
  <c r="DB2262" i="25" s="1"/>
  <c r="DB2263" i="25" s="1"/>
  <c r="DB2264" i="25" s="1"/>
  <c r="DB2265" i="25" s="1"/>
  <c r="DB2266" i="25" s="1"/>
  <c r="DB2267" i="25" s="1"/>
  <c r="DB2268" i="25" s="1"/>
  <c r="DB2269" i="25" s="1"/>
  <c r="DB2270" i="25" s="1"/>
  <c r="DB2271" i="25" s="1"/>
  <c r="DB2272" i="25" s="1"/>
  <c r="DB2273" i="25" s="1"/>
  <c r="DB2274" i="25" s="1"/>
  <c r="DB2275" i="25" s="1"/>
  <c r="DB2276" i="25" s="1"/>
  <c r="DB2277" i="25" s="1"/>
  <c r="DB2278" i="25" s="1"/>
  <c r="DB2279" i="25" s="1"/>
  <c r="DB2280" i="25" s="1"/>
  <c r="DB2281" i="25" s="1"/>
  <c r="DB2282" i="25" s="1"/>
  <c r="DB2283" i="25" s="1"/>
  <c r="DB2284" i="25" s="1"/>
  <c r="DB2285" i="25" s="1"/>
  <c r="DB2286" i="25" s="1"/>
  <c r="DB2287" i="25" s="1"/>
  <c r="DB2288" i="25" s="1"/>
  <c r="DB2289" i="25" s="1"/>
  <c r="DB2290" i="25" s="1"/>
  <c r="DB2291" i="25" s="1"/>
  <c r="DB2292" i="25" s="1"/>
  <c r="DB2293" i="25" s="1"/>
  <c r="DB2294" i="25" s="1"/>
  <c r="DB2295" i="25" s="1"/>
  <c r="DB2296" i="25" s="1"/>
  <c r="DB2297" i="25" s="1"/>
  <c r="DB2298" i="25" s="1"/>
  <c r="DB2299" i="25" s="1"/>
  <c r="DB2300" i="25" s="1"/>
  <c r="DB2301" i="25" s="1"/>
  <c r="DB2302" i="25" s="1"/>
  <c r="DB2303" i="25" s="1"/>
  <c r="DB2304" i="25" s="1"/>
  <c r="DB2305" i="25" s="1"/>
  <c r="DB2306" i="25" s="1"/>
  <c r="DB2307" i="25" s="1"/>
  <c r="DB2308" i="25" s="1"/>
  <c r="DB2309" i="25" s="1"/>
  <c r="DB2310" i="25" s="1"/>
  <c r="DB2311" i="25" s="1"/>
  <c r="DB2312" i="25" s="1"/>
  <c r="DB2313" i="25" s="1"/>
  <c r="DB2314" i="25" s="1"/>
  <c r="DB2315" i="25" s="1"/>
  <c r="DB2316" i="25" s="1"/>
  <c r="DB2317" i="25" s="1"/>
  <c r="DB2318" i="25" s="1"/>
  <c r="DB2319" i="25" s="1"/>
  <c r="DB2320" i="25" s="1"/>
  <c r="DB2321" i="25" s="1"/>
  <c r="DB2322" i="25" s="1"/>
  <c r="DB2323" i="25" s="1"/>
  <c r="DB2324" i="25" s="1"/>
  <c r="DB2325" i="25" s="1"/>
  <c r="DB2326" i="25" s="1"/>
  <c r="DB2327" i="25" s="1"/>
  <c r="DB2328" i="25" s="1"/>
  <c r="DB2329" i="25" s="1"/>
  <c r="DB2330" i="25" s="1"/>
  <c r="DB2331" i="25" s="1"/>
  <c r="DB2332" i="25" s="1"/>
  <c r="DB2333" i="25" s="1"/>
  <c r="DB2334" i="25" s="1"/>
  <c r="DB2335" i="25" s="1"/>
  <c r="DB2336" i="25" s="1"/>
  <c r="DB2337" i="25" s="1"/>
  <c r="DB2338" i="25" s="1"/>
  <c r="DB2339" i="25" s="1"/>
  <c r="DB2340" i="25" s="1"/>
  <c r="DB2341" i="25" s="1"/>
  <c r="DB2342" i="25" s="1"/>
  <c r="DB2343" i="25" s="1"/>
  <c r="DB2344" i="25" s="1"/>
  <c r="DB2345" i="25" s="1"/>
  <c r="DB2346" i="25" s="1"/>
  <c r="DB2347" i="25" s="1"/>
  <c r="DB2348" i="25" s="1"/>
  <c r="DB2349" i="25" s="1"/>
  <c r="DB2350" i="25" s="1"/>
  <c r="DB2351" i="25" s="1"/>
  <c r="DB2352" i="25" s="1"/>
  <c r="DB2353" i="25" s="1"/>
  <c r="DB2354" i="25" s="1"/>
  <c r="DB2355" i="25" s="1"/>
  <c r="DB2356" i="25" s="1"/>
  <c r="DB2357" i="25" s="1"/>
  <c r="DB2358" i="25" s="1"/>
  <c r="DB2359" i="25" s="1"/>
  <c r="DB2360" i="25" s="1"/>
  <c r="DB2361" i="25" s="1"/>
  <c r="DB2362" i="25" s="1"/>
  <c r="DB2363" i="25" s="1"/>
  <c r="DB2364" i="25" s="1"/>
  <c r="DB2365" i="25" s="1"/>
  <c r="DB2366" i="25" s="1"/>
  <c r="DB2367" i="25" s="1"/>
  <c r="DB2368" i="25" s="1"/>
  <c r="DB2369" i="25" s="1"/>
  <c r="DB2370" i="25" s="1"/>
  <c r="DB2371" i="25" s="1"/>
  <c r="DB2372" i="25" s="1"/>
  <c r="DB2373" i="25" s="1"/>
  <c r="DB2374" i="25" s="1"/>
  <c r="DB2375" i="25" s="1"/>
  <c r="DB2376" i="25" s="1"/>
  <c r="DB2377" i="25" s="1"/>
  <c r="DB2378" i="25" s="1"/>
  <c r="DB2379" i="25" s="1"/>
  <c r="DB2380" i="25" s="1"/>
  <c r="DB2381" i="25" s="1"/>
  <c r="DB2382" i="25" s="1"/>
  <c r="DB2383" i="25" s="1"/>
  <c r="DB2384" i="25" s="1"/>
  <c r="DB2385" i="25" s="1"/>
  <c r="DB2386" i="25" s="1"/>
  <c r="DB2387" i="25" s="1"/>
  <c r="DB2388" i="25" s="1"/>
  <c r="DB2389" i="25" s="1"/>
  <c r="DB2390" i="25" s="1"/>
  <c r="DB2391" i="25" s="1"/>
  <c r="DB2392" i="25" s="1"/>
  <c r="DB2393" i="25" s="1"/>
  <c r="DB2394" i="25" s="1"/>
  <c r="DB2395" i="25" s="1"/>
  <c r="DB2396" i="25" s="1"/>
  <c r="DB2397" i="25" s="1"/>
  <c r="DB2398" i="25" s="1"/>
  <c r="DB2399" i="25" s="1"/>
  <c r="DB2400" i="25" s="1"/>
  <c r="DB2401" i="25" s="1"/>
  <c r="DB2402" i="25" s="1"/>
  <c r="DB2403" i="25" s="1"/>
  <c r="DB2404" i="25" s="1"/>
  <c r="DB2405" i="25" s="1"/>
  <c r="DB2406" i="25" s="1"/>
  <c r="DB2407" i="25" s="1"/>
  <c r="DB2408" i="25" s="1"/>
  <c r="DB2409" i="25" s="1"/>
  <c r="DB2410" i="25" s="1"/>
  <c r="DB2411" i="25" s="1"/>
  <c r="DB2412" i="25" s="1"/>
  <c r="DB2413" i="25" s="1"/>
  <c r="DB2414" i="25" s="1"/>
  <c r="DB2415" i="25" s="1"/>
  <c r="DB2416" i="25" s="1"/>
  <c r="DB2417" i="25" s="1"/>
  <c r="DB2418" i="25" s="1"/>
  <c r="DB2419" i="25" s="1"/>
  <c r="DB2420" i="25" s="1"/>
  <c r="DB2421" i="25" s="1"/>
  <c r="DB2422" i="25" s="1"/>
  <c r="DB2423" i="25" s="1"/>
  <c r="DB2424" i="25" s="1"/>
  <c r="DB2425" i="25" s="1"/>
  <c r="DB2426" i="25" s="1"/>
  <c r="DB2427" i="25" s="1"/>
  <c r="DB2428" i="25" s="1"/>
  <c r="DB2429" i="25" s="1"/>
  <c r="DB2430" i="25" s="1"/>
  <c r="DB2431" i="25" s="1"/>
  <c r="DB2432" i="25" s="1"/>
  <c r="DB2433" i="25" s="1"/>
  <c r="DB2434" i="25" s="1"/>
  <c r="DB2435" i="25" s="1"/>
  <c r="DB2436" i="25" s="1"/>
  <c r="DB2437" i="25" s="1"/>
  <c r="DB2438" i="25" s="1"/>
  <c r="DB2439" i="25" s="1"/>
  <c r="DB2440" i="25" s="1"/>
  <c r="DB2441" i="25" s="1"/>
  <c r="DB2442" i="25" s="1"/>
  <c r="DB2443" i="25" s="1"/>
  <c r="DB2444" i="25" s="1"/>
  <c r="DB2445" i="25" s="1"/>
  <c r="DB2446" i="25" s="1"/>
  <c r="DB2447" i="25" s="1"/>
  <c r="DB2448" i="25" s="1"/>
  <c r="DB2449" i="25" s="1"/>
  <c r="DB2450" i="25" s="1"/>
  <c r="DB2451" i="25" s="1"/>
  <c r="DB2452" i="25" s="1"/>
  <c r="DB2453" i="25" s="1"/>
  <c r="DB2454" i="25" s="1"/>
  <c r="DB2455" i="25" s="1"/>
  <c r="DB2456" i="25" s="1"/>
  <c r="DB2457" i="25" s="1"/>
  <c r="DB2458" i="25" s="1"/>
  <c r="DB2459" i="25" s="1"/>
  <c r="DB2460" i="25" s="1"/>
  <c r="DB2461" i="25" s="1"/>
  <c r="DB2462" i="25" s="1"/>
  <c r="DB2463" i="25" s="1"/>
  <c r="DB2464" i="25" s="1"/>
  <c r="DB2465" i="25" s="1"/>
  <c r="DB2466" i="25" s="1"/>
  <c r="DB2467" i="25" s="1"/>
  <c r="DB2468" i="25" s="1"/>
  <c r="DB2469" i="25" s="1"/>
  <c r="DB2470" i="25" s="1"/>
  <c r="DB2471" i="25" s="1"/>
  <c r="DB2472" i="25" s="1"/>
  <c r="DB2473" i="25" s="1"/>
  <c r="DB2474" i="25" s="1"/>
  <c r="DB2475" i="25" s="1"/>
  <c r="DB2476" i="25" s="1"/>
  <c r="DB2477" i="25" s="1"/>
  <c r="DB2478" i="25" s="1"/>
  <c r="DB2479" i="25" s="1"/>
  <c r="DB2480" i="25" s="1"/>
  <c r="DB2481" i="25" s="1"/>
  <c r="DB2482" i="25" s="1"/>
  <c r="DB2483" i="25" s="1"/>
  <c r="DB2484" i="25" s="1"/>
  <c r="DB2485" i="25" s="1"/>
  <c r="DB2486" i="25" s="1"/>
  <c r="DB2487" i="25" s="1"/>
  <c r="DB2488" i="25" s="1"/>
  <c r="DB2489" i="25" s="1"/>
  <c r="DB2490" i="25" s="1"/>
  <c r="DB2491" i="25" s="1"/>
  <c r="DB2492" i="25" s="1"/>
  <c r="DB2493" i="25" s="1"/>
  <c r="DB2494" i="25" s="1"/>
  <c r="DB2495" i="25" s="1"/>
  <c r="DB2496" i="25" s="1"/>
  <c r="DB2497" i="25" s="1"/>
  <c r="DB2498" i="25" s="1"/>
  <c r="DB2499" i="25" s="1"/>
  <c r="DB2500" i="25" s="1"/>
  <c r="DB2501" i="25" s="1"/>
  <c r="DB2502" i="25" s="1"/>
  <c r="DB2503" i="25" s="1"/>
  <c r="DB2504" i="25" s="1"/>
  <c r="DB2505" i="25" s="1"/>
  <c r="DB2506" i="25" s="1"/>
  <c r="DB2507" i="25" s="1"/>
  <c r="DB2508" i="25" s="1"/>
  <c r="DB2509" i="25" s="1"/>
  <c r="DB2510" i="25" s="1"/>
  <c r="DB2511" i="25" s="1"/>
  <c r="DB2512" i="25" s="1"/>
  <c r="DB2513" i="25" s="1"/>
  <c r="DB2514" i="25" s="1"/>
  <c r="DB2515" i="25" s="1"/>
  <c r="DB2516" i="25" s="1"/>
  <c r="DB2517" i="25" s="1"/>
  <c r="DB2518" i="25" s="1"/>
  <c r="DB2519" i="25" s="1"/>
  <c r="DB2520" i="25" s="1"/>
  <c r="DB2521" i="25" s="1"/>
  <c r="DB2522" i="25" s="1"/>
  <c r="DB2523" i="25" s="1"/>
  <c r="DB2524" i="25" s="1"/>
  <c r="DB2525" i="25" s="1"/>
  <c r="DB2526" i="25" s="1"/>
  <c r="DB2527" i="25" s="1"/>
  <c r="DB2528" i="25" s="1"/>
  <c r="DB2529" i="25" s="1"/>
  <c r="DB2530" i="25" s="1"/>
  <c r="DB2531" i="25" s="1"/>
  <c r="DB2532" i="25" s="1"/>
  <c r="DB2533" i="25" s="1"/>
  <c r="DB2534" i="25" s="1"/>
  <c r="DB2535" i="25" s="1"/>
  <c r="DB2536" i="25" s="1"/>
  <c r="DB2537" i="25" s="1"/>
  <c r="DB2538" i="25" s="1"/>
  <c r="DB2539" i="25" s="1"/>
  <c r="DB2540" i="25" s="1"/>
  <c r="DB2541" i="25" s="1"/>
  <c r="DB2542" i="25" s="1"/>
  <c r="DB2543" i="25" s="1"/>
  <c r="DB2544" i="25" s="1"/>
  <c r="DB2545" i="25" s="1"/>
  <c r="DB2546" i="25" s="1"/>
  <c r="DB2547" i="25" s="1"/>
  <c r="DB2548" i="25" s="1"/>
  <c r="DB2549" i="25" s="1"/>
  <c r="DB2550" i="25" s="1"/>
  <c r="DB2551" i="25" s="1"/>
  <c r="DB2552" i="25" s="1"/>
  <c r="DB2553" i="25" s="1"/>
  <c r="DB2554" i="25" s="1"/>
  <c r="DB2555" i="25" s="1"/>
  <c r="DB2556" i="25" s="1"/>
  <c r="DB2557" i="25" s="1"/>
  <c r="DB2558" i="25" s="1"/>
  <c r="DB2559" i="25" s="1"/>
  <c r="DB2560" i="25" s="1"/>
  <c r="DB2561" i="25" s="1"/>
  <c r="DB2562" i="25" s="1"/>
  <c r="DB2563" i="25" s="1"/>
  <c r="DB2564" i="25" s="1"/>
  <c r="DB2565" i="25" s="1"/>
  <c r="DB2566" i="25" s="1"/>
  <c r="DB2567" i="25" s="1"/>
  <c r="DB2568" i="25" s="1"/>
  <c r="DB2569" i="25" s="1"/>
  <c r="DB2570" i="25" s="1"/>
  <c r="DB2571" i="25" s="1"/>
  <c r="DB2572" i="25" s="1"/>
  <c r="DB2573" i="25" s="1"/>
  <c r="DB2574" i="25" s="1"/>
  <c r="DB2575" i="25" s="1"/>
  <c r="DB2576" i="25" s="1"/>
  <c r="DB2577" i="25" s="1"/>
  <c r="DB2578" i="25" s="1"/>
  <c r="DB2579" i="25" s="1"/>
  <c r="DB2580" i="25" s="1"/>
  <c r="DB2581" i="25" s="1"/>
  <c r="DB2582" i="25" s="1"/>
  <c r="DB2583" i="25" s="1"/>
  <c r="DB2584" i="25" s="1"/>
  <c r="DB2585" i="25" s="1"/>
  <c r="DB2586" i="25" s="1"/>
  <c r="DB2587" i="25" s="1"/>
  <c r="DB2588" i="25" s="1"/>
  <c r="DB2589" i="25" s="1"/>
  <c r="DB2590" i="25" s="1"/>
  <c r="DB2591" i="25" s="1"/>
  <c r="DB2592" i="25" s="1"/>
  <c r="DB2593" i="25" s="1"/>
  <c r="DB2594" i="25" s="1"/>
  <c r="DB2595" i="25" s="1"/>
  <c r="DB2596" i="25" s="1"/>
  <c r="DB2597" i="25" s="1"/>
  <c r="DB2598" i="25" s="1"/>
  <c r="DB2599" i="25" s="1"/>
  <c r="DB2600" i="25" s="1"/>
  <c r="DB2601" i="25" s="1"/>
  <c r="DB2602" i="25" s="1"/>
  <c r="DB2603" i="25" s="1"/>
  <c r="DB2604" i="25" s="1"/>
  <c r="DB2605" i="25" s="1"/>
  <c r="DB2606" i="25" s="1"/>
  <c r="DB2607" i="25" s="1"/>
  <c r="DB2608" i="25" s="1"/>
  <c r="DB2609" i="25" s="1"/>
  <c r="DB2610" i="25" s="1"/>
  <c r="DB2611" i="25" s="1"/>
  <c r="DB2612" i="25" s="1"/>
  <c r="DB2613" i="25" s="1"/>
  <c r="DB2614" i="25" s="1"/>
  <c r="DB2615" i="25" s="1"/>
  <c r="DB2616" i="25" s="1"/>
  <c r="DB2617" i="25" s="1"/>
  <c r="DB2618" i="25" s="1"/>
  <c r="DB2619" i="25" s="1"/>
  <c r="DB2620" i="25" s="1"/>
  <c r="DB2621" i="25" s="1"/>
  <c r="DB2622" i="25" s="1"/>
  <c r="DB2623" i="25" s="1"/>
  <c r="DB2624" i="25" s="1"/>
  <c r="DB2625" i="25" s="1"/>
  <c r="DB2626" i="25" s="1"/>
  <c r="DB2627" i="25" s="1"/>
  <c r="DB2628" i="25" s="1"/>
  <c r="DB2629" i="25" s="1"/>
  <c r="DB2630" i="25" s="1"/>
  <c r="DB2631" i="25" s="1"/>
  <c r="DB2632" i="25" s="1"/>
  <c r="DB2633" i="25" s="1"/>
  <c r="DB2634" i="25" s="1"/>
  <c r="DB2635" i="25" s="1"/>
  <c r="DB2636" i="25" s="1"/>
  <c r="DB2637" i="25" s="1"/>
  <c r="DB2638" i="25" s="1"/>
  <c r="DB2639" i="25" s="1"/>
  <c r="DB2640" i="25" s="1"/>
  <c r="DB2641" i="25" s="1"/>
  <c r="DB2642" i="25" s="1"/>
  <c r="DB2643" i="25" s="1"/>
  <c r="DB2644" i="25" s="1"/>
  <c r="DB2645" i="25" s="1"/>
  <c r="DB2646" i="25" s="1"/>
  <c r="DB2647" i="25" s="1"/>
  <c r="DB2648" i="25" s="1"/>
  <c r="DB2649" i="25" s="1"/>
  <c r="DB2650" i="25" s="1"/>
  <c r="DB2651" i="25" s="1"/>
  <c r="DB2652" i="25" s="1"/>
  <c r="DB2653" i="25" s="1"/>
  <c r="DB2654" i="25" s="1"/>
  <c r="DB2655" i="25" s="1"/>
  <c r="DB2656" i="25" s="1"/>
  <c r="DB2657" i="25" s="1"/>
  <c r="DB2658" i="25" s="1"/>
  <c r="DB2659" i="25" s="1"/>
  <c r="DB2660" i="25" s="1"/>
  <c r="DB2661" i="25" s="1"/>
  <c r="DB2662" i="25" s="1"/>
  <c r="DB2663" i="25" s="1"/>
  <c r="DB2664" i="25" s="1"/>
  <c r="DB2665" i="25" s="1"/>
  <c r="DB2666" i="25" s="1"/>
  <c r="DB2667" i="25" s="1"/>
  <c r="DB2668" i="25" s="1"/>
  <c r="DB2669" i="25" s="1"/>
  <c r="DB2670" i="25" s="1"/>
  <c r="DB2671" i="25" s="1"/>
  <c r="DB2672" i="25" s="1"/>
  <c r="DB2673" i="25" s="1"/>
  <c r="DB2674" i="25" s="1"/>
  <c r="DB2675" i="25" s="1"/>
  <c r="DB2676" i="25" s="1"/>
  <c r="DB2677" i="25" s="1"/>
  <c r="DB2678" i="25" s="1"/>
  <c r="DB2679" i="25" s="1"/>
  <c r="DB2680" i="25" s="1"/>
  <c r="DB2681" i="25" s="1"/>
  <c r="DB2682" i="25" s="1"/>
  <c r="DB2683" i="25" s="1"/>
  <c r="DB2684" i="25" s="1"/>
  <c r="DB2685" i="25" s="1"/>
  <c r="DB2686" i="25" s="1"/>
  <c r="DB2687" i="25" s="1"/>
  <c r="DB2688" i="25" s="1"/>
  <c r="DB2689" i="25" s="1"/>
  <c r="DB2690" i="25" s="1"/>
  <c r="DB2691" i="25" s="1"/>
  <c r="DB2692" i="25" s="1"/>
  <c r="DB2693" i="25" s="1"/>
  <c r="DB2694" i="25" s="1"/>
  <c r="DB2695" i="25" s="1"/>
  <c r="DB2696" i="25" s="1"/>
  <c r="DB2697" i="25" s="1"/>
  <c r="DB2698" i="25" s="1"/>
  <c r="DB2699" i="25" s="1"/>
  <c r="DB2700" i="25" s="1"/>
  <c r="DB2701" i="25" s="1"/>
  <c r="DB2702" i="25" s="1"/>
  <c r="DB2703" i="25" s="1"/>
  <c r="DB2704" i="25" s="1"/>
  <c r="DB2705" i="25" s="1"/>
  <c r="DB2706" i="25" s="1"/>
  <c r="DB2707" i="25" s="1"/>
  <c r="DB2708" i="25" s="1"/>
  <c r="DB2709" i="25" s="1"/>
  <c r="DB2710" i="25" s="1"/>
  <c r="DB2711" i="25" s="1"/>
  <c r="DB2712" i="25" s="1"/>
  <c r="DB2713" i="25" s="1"/>
  <c r="DB2714" i="25" s="1"/>
  <c r="DB2715" i="25" s="1"/>
  <c r="DB2716" i="25" s="1"/>
  <c r="DB2717" i="25" s="1"/>
  <c r="DB2718" i="25" s="1"/>
  <c r="DB2719" i="25" s="1"/>
  <c r="DB2720" i="25" s="1"/>
  <c r="DB2721" i="25" s="1"/>
  <c r="DB2722" i="25" s="1"/>
  <c r="DB2723" i="25" s="1"/>
  <c r="DB2724" i="25" s="1"/>
  <c r="DB2725" i="25" s="1"/>
  <c r="DB2726" i="25" s="1"/>
  <c r="DB2727" i="25" s="1"/>
  <c r="DB2728" i="25" s="1"/>
  <c r="DB2729" i="25" s="1"/>
  <c r="DB2730" i="25" s="1"/>
  <c r="DB2731" i="25" s="1"/>
  <c r="DB2732" i="25" s="1"/>
  <c r="DB2733" i="25" s="1"/>
  <c r="DB2734" i="25" s="1"/>
  <c r="DB2735" i="25" s="1"/>
  <c r="DB2736" i="25" s="1"/>
  <c r="DB2737" i="25" s="1"/>
  <c r="DB2738" i="25" s="1"/>
  <c r="DB2739" i="25" s="1"/>
  <c r="DB2740" i="25" s="1"/>
  <c r="DB2741" i="25" s="1"/>
  <c r="DB2742" i="25" s="1"/>
  <c r="DB2743" i="25" s="1"/>
  <c r="DB2744" i="25" s="1"/>
  <c r="DB2745" i="25" s="1"/>
  <c r="DB2746" i="25" s="1"/>
  <c r="DB2747" i="25" s="1"/>
  <c r="DB2748" i="25" s="1"/>
  <c r="DB2749" i="25" s="1"/>
  <c r="DB2750" i="25" s="1"/>
  <c r="DB2751" i="25" s="1"/>
  <c r="DB2752" i="25" s="1"/>
  <c r="DB2753" i="25" s="1"/>
  <c r="DB2754" i="25" s="1"/>
  <c r="DB2755" i="25" s="1"/>
  <c r="DB2756" i="25" s="1"/>
  <c r="DB2757" i="25" s="1"/>
  <c r="DB2758" i="25" s="1"/>
  <c r="DB2759" i="25" s="1"/>
  <c r="DB2760" i="25" s="1"/>
  <c r="DB2761" i="25" s="1"/>
  <c r="DB2762" i="25" s="1"/>
  <c r="DB2763" i="25" s="1"/>
  <c r="DB2764" i="25" s="1"/>
  <c r="DB2765" i="25" s="1"/>
  <c r="DB2766" i="25" s="1"/>
  <c r="DB2767" i="25" s="1"/>
  <c r="DB2768" i="25" s="1"/>
  <c r="DB2769" i="25" s="1"/>
  <c r="DB2770" i="25" s="1"/>
  <c r="DB2771" i="25" s="1"/>
  <c r="DB2772" i="25" s="1"/>
  <c r="DB2773" i="25" s="1"/>
  <c r="DB2774" i="25" s="1"/>
  <c r="DB2775" i="25" s="1"/>
  <c r="DB2776" i="25" s="1"/>
  <c r="DB2777" i="25" s="1"/>
  <c r="DB2778" i="25" s="1"/>
  <c r="DB2779" i="25" s="1"/>
  <c r="DB2780" i="25" s="1"/>
  <c r="DB2781" i="25" s="1"/>
  <c r="DB2782" i="25" s="1"/>
  <c r="DB2783" i="25" s="1"/>
  <c r="DB2784" i="25" s="1"/>
  <c r="DB2785" i="25" s="1"/>
  <c r="DB2786" i="25" s="1"/>
  <c r="DB2787" i="25" s="1"/>
  <c r="DB2788" i="25" s="1"/>
  <c r="DB2789" i="25" s="1"/>
  <c r="DB2790" i="25" s="1"/>
  <c r="DB2791" i="25" s="1"/>
  <c r="DB2792" i="25" s="1"/>
  <c r="DB2793" i="25" s="1"/>
  <c r="DB2794" i="25" s="1"/>
  <c r="DB2795" i="25" s="1"/>
  <c r="DB2796" i="25" s="1"/>
  <c r="DB2797" i="25" s="1"/>
  <c r="DB2798" i="25" s="1"/>
  <c r="DB2799" i="25" s="1"/>
  <c r="DB2800" i="25" s="1"/>
  <c r="DB2801" i="25" s="1"/>
  <c r="DB2802" i="25" s="1"/>
  <c r="DB2803" i="25" s="1"/>
  <c r="DB2804" i="25" s="1"/>
  <c r="DB2805" i="25" s="1"/>
  <c r="DB2806" i="25" s="1"/>
  <c r="DB2807" i="25" s="1"/>
  <c r="DB2808" i="25" s="1"/>
  <c r="DB2809" i="25" s="1"/>
  <c r="DB2810" i="25" s="1"/>
  <c r="DB2811" i="25" s="1"/>
  <c r="DB2812" i="25" s="1"/>
  <c r="DB2813" i="25" s="1"/>
  <c r="DB2814" i="25" s="1"/>
  <c r="DB2815" i="25" s="1"/>
  <c r="DB2816" i="25" s="1"/>
  <c r="DB2817" i="25" s="1"/>
  <c r="DB2818" i="25" s="1"/>
  <c r="DB2819" i="25" s="1"/>
  <c r="DB2820" i="25" s="1"/>
  <c r="DB2821" i="25" s="1"/>
  <c r="DB2822" i="25" s="1"/>
  <c r="DB2823" i="25" s="1"/>
  <c r="DB2824" i="25" s="1"/>
  <c r="DB2825" i="25" s="1"/>
  <c r="DB2826" i="25" s="1"/>
  <c r="DB2827" i="25" s="1"/>
  <c r="DB2828" i="25" s="1"/>
  <c r="DB2829" i="25" s="1"/>
  <c r="DB2830" i="25" s="1"/>
  <c r="DB2831" i="25" s="1"/>
  <c r="DB2832" i="25" s="1"/>
  <c r="DB2833" i="25" s="1"/>
  <c r="DB2834" i="25" s="1"/>
  <c r="DB2835" i="25" s="1"/>
  <c r="DB2836" i="25" s="1"/>
  <c r="DB2837" i="25" s="1"/>
  <c r="DB2838" i="25" s="1"/>
  <c r="DB2839" i="25" s="1"/>
  <c r="DB2840" i="25" s="1"/>
  <c r="DB2841" i="25" s="1"/>
  <c r="DB2842" i="25" s="1"/>
  <c r="DB2843" i="25" s="1"/>
  <c r="DB2844" i="25" s="1"/>
  <c r="DB2845" i="25" s="1"/>
  <c r="DB2846" i="25" s="1"/>
  <c r="DB2847" i="25" s="1"/>
  <c r="DB2848" i="25" s="1"/>
  <c r="DB2849" i="25" s="1"/>
  <c r="DB2850" i="25" s="1"/>
  <c r="DB2851" i="25" s="1"/>
  <c r="DB2852" i="25" s="1"/>
  <c r="DB2853" i="25" s="1"/>
  <c r="DB2854" i="25" s="1"/>
  <c r="DB2855" i="25" s="1"/>
  <c r="DB2856" i="25" s="1"/>
  <c r="DB2857" i="25" s="1"/>
  <c r="DB2858" i="25" s="1"/>
  <c r="DB2859" i="25" s="1"/>
  <c r="DB2860" i="25" s="1"/>
  <c r="DB2861" i="25" s="1"/>
  <c r="DB2862" i="25" s="1"/>
  <c r="DB2863" i="25" s="1"/>
  <c r="DB2864" i="25" s="1"/>
  <c r="DB2865" i="25" s="1"/>
  <c r="DB2866" i="25" s="1"/>
  <c r="DB2867" i="25" s="1"/>
  <c r="DB2868" i="25" s="1"/>
  <c r="DB2869" i="25" s="1"/>
  <c r="DB2870" i="25" s="1"/>
  <c r="DB2871" i="25" s="1"/>
  <c r="DB2872" i="25" s="1"/>
  <c r="DB2873" i="25" s="1"/>
  <c r="DB2874" i="25" s="1"/>
  <c r="DB2875" i="25" s="1"/>
  <c r="DB2876" i="25" s="1"/>
  <c r="DB2877" i="25" s="1"/>
  <c r="DB2878" i="25" s="1"/>
  <c r="DB2879" i="25" s="1"/>
  <c r="DB2880" i="25" s="1"/>
  <c r="DB2881" i="25" s="1"/>
  <c r="DB2882" i="25" s="1"/>
  <c r="DB2883" i="25" s="1"/>
  <c r="DB2884" i="25" s="1"/>
  <c r="DB2885" i="25" s="1"/>
  <c r="DB2886" i="25" s="1"/>
  <c r="DB2887" i="25" s="1"/>
  <c r="DB2888" i="25" s="1"/>
  <c r="DB2889" i="25" s="1"/>
  <c r="DB2890" i="25" s="1"/>
  <c r="DB2891" i="25" s="1"/>
  <c r="DB2892" i="25" s="1"/>
  <c r="DB2893" i="25" s="1"/>
  <c r="DB2894" i="25" s="1"/>
  <c r="DB2895" i="25" s="1"/>
  <c r="DB2896" i="25" s="1"/>
  <c r="DB2897" i="25" s="1"/>
  <c r="DB2898" i="25" s="1"/>
  <c r="DB2899" i="25" s="1"/>
  <c r="DB2900" i="25" s="1"/>
  <c r="DB2901" i="25" s="1"/>
  <c r="DB2902" i="25" s="1"/>
  <c r="DB2903" i="25" s="1"/>
  <c r="DB2904" i="25" s="1"/>
  <c r="DB2905" i="25" s="1"/>
  <c r="DB2906" i="25" s="1"/>
  <c r="DB2907" i="25" s="1"/>
  <c r="DB2908" i="25" s="1"/>
  <c r="DB2909" i="25" s="1"/>
  <c r="DB2910" i="25" s="1"/>
  <c r="DB2911" i="25" s="1"/>
  <c r="DB2912" i="25" s="1"/>
  <c r="DB2913" i="25" s="1"/>
  <c r="DB2914" i="25" s="1"/>
  <c r="DB2915" i="25" s="1"/>
  <c r="DB2916" i="25" s="1"/>
  <c r="DB2917" i="25" s="1"/>
  <c r="DB2918" i="25" s="1"/>
  <c r="DB2919" i="25" s="1"/>
  <c r="DB2920" i="25" s="1"/>
  <c r="DB2921" i="25" s="1"/>
  <c r="DB2922" i="25" s="1"/>
  <c r="DB2923" i="25" s="1"/>
  <c r="DB2924" i="25" s="1"/>
  <c r="DB2925" i="25" s="1"/>
  <c r="DB2926" i="25" s="1"/>
  <c r="DB2927" i="25" s="1"/>
  <c r="DB2928" i="25" s="1"/>
  <c r="DB2929" i="25" s="1"/>
  <c r="DB2930" i="25" s="1"/>
  <c r="DB2931" i="25" s="1"/>
  <c r="DB2932" i="25" s="1"/>
  <c r="DB2933" i="25" s="1"/>
  <c r="DB2934" i="25" s="1"/>
  <c r="DB2935" i="25" s="1"/>
  <c r="DB2936" i="25" s="1"/>
  <c r="DB2937" i="25" s="1"/>
  <c r="DB2938" i="25" s="1"/>
  <c r="DB2939" i="25" s="1"/>
  <c r="DB2940" i="25" s="1"/>
  <c r="DB2941" i="25" s="1"/>
  <c r="DB2942" i="25" s="1"/>
  <c r="DB2943" i="25" s="1"/>
  <c r="DB2944" i="25" s="1"/>
  <c r="DB2945" i="25" s="1"/>
  <c r="DB2946" i="25" s="1"/>
  <c r="DB2947" i="25" s="1"/>
  <c r="DB2948" i="25" s="1"/>
  <c r="DB2949" i="25" s="1"/>
  <c r="DB2950" i="25" s="1"/>
  <c r="DB2951" i="25" s="1"/>
  <c r="DB2952" i="25" s="1"/>
  <c r="DB2953" i="25" s="1"/>
  <c r="DB2954" i="25" s="1"/>
  <c r="DB2955" i="25" s="1"/>
  <c r="DB2956" i="25" s="1"/>
  <c r="DB2957" i="25" s="1"/>
  <c r="DB2958" i="25" s="1"/>
  <c r="DB2959" i="25" s="1"/>
  <c r="DB2960" i="25" s="1"/>
  <c r="DB2961" i="25" s="1"/>
  <c r="DB2962" i="25" s="1"/>
  <c r="DB2963" i="25" s="1"/>
  <c r="DB2964" i="25" s="1"/>
  <c r="DB2965" i="25" s="1"/>
  <c r="DB2966" i="25" s="1"/>
  <c r="DB2967" i="25" s="1"/>
  <c r="DB2968" i="25" s="1"/>
  <c r="DB2969" i="25" s="1"/>
  <c r="DB2970" i="25" s="1"/>
  <c r="DB2971" i="25" s="1"/>
  <c r="DB2972" i="25" s="1"/>
  <c r="DB2973" i="25" s="1"/>
  <c r="DB2974" i="25" s="1"/>
  <c r="DB2975" i="25" s="1"/>
  <c r="DB2976" i="25" s="1"/>
  <c r="DB2977" i="25" s="1"/>
  <c r="DB2978" i="25" s="1"/>
  <c r="DB2979" i="25" s="1"/>
  <c r="DB2980" i="25" s="1"/>
  <c r="DB2981" i="25" s="1"/>
  <c r="DB2982" i="25" s="1"/>
  <c r="DB2983" i="25" s="1"/>
  <c r="DB2984" i="25" s="1"/>
  <c r="DB2985" i="25" s="1"/>
  <c r="DB2986" i="25" s="1"/>
  <c r="DB2987" i="25" s="1"/>
  <c r="DB2988" i="25" s="1"/>
  <c r="DB2989" i="25" s="1"/>
  <c r="DB2990" i="25" s="1"/>
  <c r="DB2991" i="25" s="1"/>
  <c r="DB2992" i="25" s="1"/>
  <c r="DB2993" i="25" s="1"/>
  <c r="DB2994" i="25" s="1"/>
  <c r="DB2995" i="25" s="1"/>
  <c r="DB2996" i="25" s="1"/>
  <c r="DB2997" i="25" s="1"/>
  <c r="DB2998" i="25" s="1"/>
  <c r="DB2999" i="25" s="1"/>
  <c r="DB3000" i="25" s="1"/>
  <c r="DB3001" i="25" s="1"/>
  <c r="DB3002" i="25" s="1"/>
  <c r="DB3003" i="25" s="1"/>
  <c r="DB3004" i="25" s="1"/>
  <c r="DB3005" i="25" s="1"/>
  <c r="DB3006" i="25" s="1"/>
  <c r="DB3007" i="25" s="1"/>
  <c r="DB3008" i="25" s="1"/>
  <c r="DB3009" i="25" s="1"/>
  <c r="DB3010" i="25" s="1"/>
  <c r="DB3011" i="25" s="1"/>
  <c r="DB3012" i="25" s="1"/>
  <c r="DB3013" i="25" s="1"/>
  <c r="DB3014" i="25" s="1"/>
  <c r="DB3015" i="25" s="1"/>
  <c r="DB3016" i="25" s="1"/>
  <c r="DB3017" i="25" s="1"/>
  <c r="DB3018" i="25" s="1"/>
  <c r="DB3019" i="25" s="1"/>
  <c r="DB3020" i="25" s="1"/>
  <c r="DB3021" i="25" s="1"/>
  <c r="DB3022" i="25" s="1"/>
  <c r="DB3023" i="25" s="1"/>
  <c r="DB3024" i="25" s="1"/>
  <c r="DB3025" i="25" s="1"/>
  <c r="DB3026" i="25" s="1"/>
  <c r="DB3027" i="25" s="1"/>
  <c r="DB3028" i="25" s="1"/>
  <c r="DB3029" i="25" s="1"/>
  <c r="DB3030" i="25" s="1"/>
  <c r="DB3031" i="25" s="1"/>
  <c r="DB3032" i="25" s="1"/>
  <c r="DB3033" i="25" s="1"/>
  <c r="DB3034" i="25" s="1"/>
  <c r="DB3035" i="25" s="1"/>
  <c r="DB3036" i="25" s="1"/>
  <c r="DB3037" i="25" s="1"/>
  <c r="DB3038" i="25" s="1"/>
  <c r="DB3039" i="25" s="1"/>
  <c r="DB3040" i="25" s="1"/>
  <c r="DB3041" i="25" s="1"/>
  <c r="DB3042" i="25" s="1"/>
  <c r="DB3043" i="25" s="1"/>
  <c r="DB3044" i="25" s="1"/>
  <c r="DB3045" i="25" s="1"/>
  <c r="DB3046" i="25" s="1"/>
  <c r="DB3047" i="25" s="1"/>
  <c r="DB3048" i="25" s="1"/>
  <c r="DB3049" i="25" s="1"/>
  <c r="DB3050" i="25" s="1"/>
  <c r="DB3051" i="25" s="1"/>
  <c r="DB3052" i="25" s="1"/>
  <c r="DB3053" i="25" s="1"/>
  <c r="DB3054" i="25" s="1"/>
  <c r="DB3055" i="25" s="1"/>
  <c r="DB3056" i="25" s="1"/>
  <c r="DB3057" i="25" s="1"/>
  <c r="DB3058" i="25" s="1"/>
  <c r="DB3059" i="25" s="1"/>
  <c r="DB3060" i="25" s="1"/>
  <c r="DB3061" i="25" s="1"/>
  <c r="DB3062" i="25" s="1"/>
  <c r="DB3063" i="25" s="1"/>
  <c r="DB3064" i="25" s="1"/>
  <c r="DB3065" i="25" s="1"/>
  <c r="DB3066" i="25" s="1"/>
  <c r="DB3067" i="25" s="1"/>
  <c r="DB3068" i="25" s="1"/>
  <c r="DB3069" i="25" s="1"/>
  <c r="DB3070" i="25" s="1"/>
  <c r="DB3071" i="25" s="1"/>
  <c r="DB3072" i="25" s="1"/>
  <c r="DB3073" i="25" s="1"/>
  <c r="DB3074" i="25" s="1"/>
  <c r="DB3075" i="25" s="1"/>
  <c r="DB3076" i="25" s="1"/>
  <c r="DB3077" i="25" s="1"/>
  <c r="DB3078" i="25" s="1"/>
  <c r="DB3079" i="25" s="1"/>
  <c r="DB3080" i="25" s="1"/>
  <c r="DB3081" i="25" s="1"/>
  <c r="DB3082" i="25" s="1"/>
  <c r="DB3083" i="25" s="1"/>
  <c r="DB3084" i="25" s="1"/>
  <c r="DB3085" i="25" s="1"/>
  <c r="DB3086" i="25" s="1"/>
  <c r="DB3087" i="25" s="1"/>
  <c r="DB3088" i="25" s="1"/>
  <c r="DB3089" i="25" s="1"/>
  <c r="DB3090" i="25" s="1"/>
  <c r="DB3091" i="25" s="1"/>
  <c r="DB3092" i="25" s="1"/>
  <c r="DB3093" i="25" s="1"/>
  <c r="DB3094" i="25" s="1"/>
  <c r="DB3095" i="25" s="1"/>
  <c r="DB3096" i="25" s="1"/>
  <c r="DB3097" i="25" s="1"/>
  <c r="DB3098" i="25" s="1"/>
  <c r="DB3099" i="25" s="1"/>
  <c r="DB3100" i="25" s="1"/>
  <c r="DB3101" i="25" s="1"/>
  <c r="DB3102" i="25" s="1"/>
  <c r="DB3103" i="25" s="1"/>
  <c r="DB3104" i="25" s="1"/>
  <c r="DB3105" i="25" s="1"/>
  <c r="DB3106" i="25" s="1"/>
  <c r="DB3107" i="25" s="1"/>
  <c r="DB3108" i="25" s="1"/>
  <c r="DB3109" i="25" s="1"/>
  <c r="DB3110" i="25" s="1"/>
  <c r="DB3111" i="25" s="1"/>
  <c r="DB3112" i="25" s="1"/>
  <c r="DB3113" i="25" s="1"/>
  <c r="DB3114" i="25" s="1"/>
  <c r="DB3115" i="25" s="1"/>
  <c r="DB3116" i="25" s="1"/>
  <c r="DB3117" i="25" s="1"/>
  <c r="DB3118" i="25" s="1"/>
  <c r="DB3119" i="25" s="1"/>
  <c r="DB3120" i="25" s="1"/>
  <c r="DB3121" i="25" s="1"/>
  <c r="DB3122" i="25" s="1"/>
  <c r="DB3123" i="25" s="1"/>
  <c r="DB3124" i="25" s="1"/>
  <c r="DB3125" i="25" s="1"/>
  <c r="DB3126" i="25" s="1"/>
  <c r="DB3127" i="25" s="1"/>
  <c r="DB3128" i="25" s="1"/>
  <c r="DB3129" i="25" s="1"/>
  <c r="DB3130" i="25" s="1"/>
  <c r="DB3131" i="25" s="1"/>
  <c r="DB3132" i="25" s="1"/>
  <c r="DB3133" i="25" s="1"/>
  <c r="DB3134" i="25" s="1"/>
  <c r="DB3135" i="25" s="1"/>
  <c r="DB3136" i="25" s="1"/>
  <c r="DB3137" i="25" s="1"/>
  <c r="DB3138" i="25" s="1"/>
  <c r="DB3139" i="25" s="1"/>
  <c r="DB3140" i="25" s="1"/>
  <c r="DB3141" i="25" s="1"/>
  <c r="DB3142" i="25" s="1"/>
  <c r="DB3143" i="25" s="1"/>
  <c r="DB3144" i="25" s="1"/>
  <c r="DB3145" i="25" s="1"/>
  <c r="DB3146" i="25" s="1"/>
  <c r="DB3147" i="25" s="1"/>
  <c r="DB3148" i="25" s="1"/>
  <c r="DB3149" i="25" s="1"/>
  <c r="DB3150" i="25" s="1"/>
  <c r="DB3151" i="25" s="1"/>
  <c r="DB3152" i="25" s="1"/>
  <c r="DB3153" i="25" s="1"/>
  <c r="DB3154" i="25" s="1"/>
  <c r="DB3155" i="25" s="1"/>
  <c r="DB3156" i="25" s="1"/>
  <c r="DB3157" i="25" s="1"/>
  <c r="DB3158" i="25" s="1"/>
  <c r="DB3159" i="25" s="1"/>
  <c r="DB3160" i="25" s="1"/>
  <c r="DB3161" i="25" s="1"/>
  <c r="DB3162" i="25" s="1"/>
  <c r="DB3163" i="25" s="1"/>
  <c r="DB3164" i="25" s="1"/>
  <c r="DB3165" i="25" s="1"/>
  <c r="DB3166" i="25" s="1"/>
  <c r="DB3167" i="25" s="1"/>
  <c r="DB3168" i="25" s="1"/>
  <c r="DB3169" i="25" s="1"/>
  <c r="DB3170" i="25" s="1"/>
  <c r="DB3171" i="25" s="1"/>
  <c r="DB3172" i="25" s="1"/>
  <c r="DB3173" i="25" s="1"/>
  <c r="DB3174" i="25" s="1"/>
  <c r="DB3175" i="25" s="1"/>
  <c r="DB3176" i="25" s="1"/>
  <c r="DB3177" i="25" s="1"/>
  <c r="DB3178" i="25" s="1"/>
  <c r="DB3179" i="25" s="1"/>
  <c r="DB3180" i="25" s="1"/>
  <c r="DB3181" i="25" s="1"/>
  <c r="DB3182" i="25" s="1"/>
  <c r="DB3183" i="25" s="1"/>
  <c r="DB3184" i="25" s="1"/>
  <c r="DB3185" i="25" s="1"/>
  <c r="DB3186" i="25" s="1"/>
  <c r="DB3187" i="25" s="1"/>
  <c r="DB3188" i="25" s="1"/>
  <c r="DB3189" i="25" s="1"/>
  <c r="DB3190" i="25" s="1"/>
  <c r="DB3191" i="25" s="1"/>
  <c r="DB3192" i="25" s="1"/>
  <c r="DB3193" i="25" s="1"/>
  <c r="DB3194" i="25" s="1"/>
  <c r="DB3195" i="25" s="1"/>
  <c r="DB3196" i="25" s="1"/>
  <c r="DB3197" i="25" s="1"/>
  <c r="DB3198" i="25" s="1"/>
  <c r="DB3199" i="25" s="1"/>
  <c r="DB3200" i="25" s="1"/>
  <c r="DB3201" i="25" s="1"/>
  <c r="DB3202" i="25" s="1"/>
  <c r="DB3203" i="25" s="1"/>
  <c r="DB3204" i="25" s="1"/>
  <c r="DB3205" i="25" s="1"/>
  <c r="DB3206" i="25" s="1"/>
  <c r="DB3207" i="25" s="1"/>
  <c r="DB3208" i="25" s="1"/>
  <c r="DB3209" i="25" s="1"/>
  <c r="DB3210" i="25" s="1"/>
  <c r="DB3211" i="25" s="1"/>
  <c r="DB3212" i="25" s="1"/>
  <c r="DB3213" i="25" s="1"/>
  <c r="DB3214" i="25" s="1"/>
  <c r="DB3215" i="25" s="1"/>
  <c r="DB3216" i="25" s="1"/>
  <c r="DB3217" i="25" s="1"/>
  <c r="DB3218" i="25" s="1"/>
  <c r="DB3219" i="25" s="1"/>
  <c r="DB3220" i="25" s="1"/>
  <c r="DB3221" i="25" s="1"/>
  <c r="DB3222" i="25" s="1"/>
  <c r="DB3223" i="25" s="1"/>
  <c r="DB3224" i="25" s="1"/>
  <c r="DB3225" i="25" s="1"/>
  <c r="DB3226" i="25" s="1"/>
  <c r="DB3227" i="25" s="1"/>
  <c r="DB3228" i="25" s="1"/>
  <c r="DB3229" i="25" s="1"/>
  <c r="DB3230" i="25" s="1"/>
  <c r="DB3231" i="25" s="1"/>
  <c r="DB3232" i="25" s="1"/>
  <c r="DB3233" i="25" s="1"/>
  <c r="DB3234" i="25" s="1"/>
  <c r="DB3235" i="25" s="1"/>
  <c r="DB3236" i="25" s="1"/>
  <c r="DB3237" i="25" s="1"/>
  <c r="DB3238" i="25" s="1"/>
  <c r="DB3239" i="25" s="1"/>
  <c r="DB3240" i="25" s="1"/>
  <c r="DB3241" i="25" s="1"/>
  <c r="DB3242" i="25" s="1"/>
  <c r="DB3243" i="25" s="1"/>
  <c r="DB3244" i="25" s="1"/>
  <c r="DB3245" i="25" s="1"/>
  <c r="DB3246" i="25" s="1"/>
  <c r="DB3247" i="25" s="1"/>
  <c r="DB3248" i="25" s="1"/>
  <c r="DB3249" i="25" s="1"/>
  <c r="DB3250" i="25" s="1"/>
  <c r="DB3251" i="25" s="1"/>
  <c r="DB3252" i="25" s="1"/>
  <c r="DB3253" i="25" s="1"/>
  <c r="DB3254" i="25" s="1"/>
  <c r="DB3255" i="25" s="1"/>
  <c r="DB3256" i="25" s="1"/>
  <c r="DB3257" i="25" s="1"/>
  <c r="DB3258" i="25" s="1"/>
  <c r="DB3259" i="25" s="1"/>
  <c r="DB3260" i="25" s="1"/>
  <c r="DB3261" i="25" s="1"/>
  <c r="DB3262" i="25" s="1"/>
  <c r="DB3263" i="25" s="1"/>
  <c r="DB3264" i="25" s="1"/>
  <c r="DB3265" i="25" s="1"/>
  <c r="DB3266" i="25" s="1"/>
  <c r="DB3267" i="25" s="1"/>
  <c r="DB3268" i="25" s="1"/>
  <c r="DB3269" i="25" s="1"/>
  <c r="DB3270" i="25" s="1"/>
  <c r="DB3271" i="25" s="1"/>
  <c r="DB3272" i="25" s="1"/>
  <c r="DB3273" i="25" s="1"/>
  <c r="DB3274" i="25" s="1"/>
  <c r="DB3275" i="25" s="1"/>
  <c r="DB3276" i="25" s="1"/>
  <c r="DB3277" i="25" s="1"/>
  <c r="DB3278" i="25" s="1"/>
  <c r="DB3279" i="25" s="1"/>
  <c r="DB3280" i="25" s="1"/>
  <c r="DB3281" i="25" s="1"/>
  <c r="DB3282" i="25" s="1"/>
  <c r="DB3283" i="25" s="1"/>
  <c r="DB3284" i="25" s="1"/>
  <c r="DB3285" i="25" s="1"/>
  <c r="DB3286" i="25" s="1"/>
  <c r="DB3287" i="25" s="1"/>
  <c r="DB3288" i="25" s="1"/>
  <c r="DB3289" i="25" s="1"/>
  <c r="DB3290" i="25" s="1"/>
  <c r="DB3291" i="25" s="1"/>
  <c r="DB3292" i="25" s="1"/>
  <c r="DB3293" i="25" s="1"/>
  <c r="DB3294" i="25" s="1"/>
  <c r="DB3295" i="25" s="1"/>
  <c r="DB3296" i="25" s="1"/>
  <c r="DB3297" i="25" s="1"/>
  <c r="DB3298" i="25" s="1"/>
  <c r="DB3299" i="25" s="1"/>
  <c r="DB3300" i="25" s="1"/>
  <c r="DB3301" i="25" s="1"/>
  <c r="DB3302" i="25" s="1"/>
  <c r="DB3303" i="25" s="1"/>
  <c r="DB3304" i="25" s="1"/>
  <c r="DB3305" i="25" s="1"/>
  <c r="DB3306" i="25" s="1"/>
  <c r="DB3307" i="25" s="1"/>
  <c r="DB3308" i="25" s="1"/>
  <c r="DB3309" i="25" s="1"/>
  <c r="DB3310" i="25" s="1"/>
  <c r="DB3311" i="25" s="1"/>
  <c r="DB3312" i="25" s="1"/>
  <c r="DB3313" i="25" s="1"/>
  <c r="DB3314" i="25" s="1"/>
  <c r="DB3315" i="25" s="1"/>
  <c r="DB3316" i="25" s="1"/>
  <c r="DB3317" i="25" s="1"/>
  <c r="DB3318" i="25" s="1"/>
  <c r="DB3319" i="25" s="1"/>
  <c r="DB3320" i="25" s="1"/>
  <c r="DB3321" i="25" s="1"/>
  <c r="DB3322" i="25" s="1"/>
  <c r="DB3323" i="25" s="1"/>
  <c r="DB3324" i="25" s="1"/>
  <c r="DB3325" i="25" s="1"/>
  <c r="DB3326" i="25" s="1"/>
  <c r="DB3327" i="25" s="1"/>
  <c r="DB3328" i="25" s="1"/>
  <c r="DB3329" i="25" s="1"/>
  <c r="DB3330" i="25" s="1"/>
  <c r="DB3331" i="25" s="1"/>
  <c r="DB3332" i="25" s="1"/>
  <c r="DB3333" i="25" s="1"/>
  <c r="DB3334" i="25" s="1"/>
  <c r="DB3335" i="25" s="1"/>
  <c r="DB3336" i="25" s="1"/>
  <c r="DB3337" i="25" s="1"/>
  <c r="DB3338" i="25" s="1"/>
  <c r="DB3339" i="25" s="1"/>
  <c r="DB3340" i="25" s="1"/>
  <c r="DB3341" i="25" s="1"/>
  <c r="DB3342" i="25" s="1"/>
  <c r="DB3343" i="25" s="1"/>
  <c r="DB3344" i="25" s="1"/>
  <c r="DB3345" i="25" s="1"/>
  <c r="DB3346" i="25" s="1"/>
  <c r="DB3347" i="25" s="1"/>
  <c r="DB3348" i="25" s="1"/>
  <c r="DB3349" i="25" s="1"/>
  <c r="DB3350" i="25" s="1"/>
  <c r="DB3351" i="25" s="1"/>
  <c r="DB3352" i="25" s="1"/>
  <c r="DB3353" i="25" s="1"/>
  <c r="DB3354" i="25" s="1"/>
  <c r="DB3355" i="25" s="1"/>
  <c r="DB3356" i="25" s="1"/>
  <c r="DB3357" i="25" s="1"/>
  <c r="DB3358" i="25" s="1"/>
  <c r="DB3359" i="25" s="1"/>
  <c r="DB3360" i="25" s="1"/>
  <c r="DB3361" i="25" s="1"/>
  <c r="DB3362" i="25" s="1"/>
  <c r="DB3363" i="25" s="1"/>
  <c r="DB3364" i="25" s="1"/>
  <c r="DB3365" i="25" s="1"/>
  <c r="DB3366" i="25" s="1"/>
  <c r="DB3367" i="25" s="1"/>
  <c r="DB3368" i="25" s="1"/>
  <c r="DB3369" i="25" s="1"/>
  <c r="DB3370" i="25" s="1"/>
  <c r="DB3371" i="25" s="1"/>
  <c r="DB3372" i="25" s="1"/>
  <c r="DB3373" i="25" s="1"/>
  <c r="DB3374" i="25" s="1"/>
  <c r="DB3375" i="25" s="1"/>
  <c r="DB3376" i="25" s="1"/>
  <c r="DB3377" i="25" s="1"/>
  <c r="DB3378" i="25" s="1"/>
  <c r="DB3379" i="25" s="1"/>
  <c r="DB3380" i="25" s="1"/>
  <c r="DB3381" i="25" s="1"/>
  <c r="DB3382" i="25" s="1"/>
  <c r="DB3383" i="25" s="1"/>
  <c r="DB3384" i="25" s="1"/>
  <c r="DB3385" i="25" s="1"/>
  <c r="DB3386" i="25" s="1"/>
  <c r="DB3387" i="25" s="1"/>
  <c r="DB3388" i="25" s="1"/>
  <c r="DB3389" i="25" s="1"/>
  <c r="DB3390" i="25" s="1"/>
  <c r="DB3391" i="25" s="1"/>
  <c r="DB3392" i="25" s="1"/>
  <c r="DB3393" i="25" s="1"/>
  <c r="DB3394" i="25" s="1"/>
  <c r="DB3395" i="25" s="1"/>
  <c r="DB3396" i="25" s="1"/>
  <c r="DB3397" i="25" s="1"/>
  <c r="DB3398" i="25" s="1"/>
  <c r="DB3399" i="25" s="1"/>
  <c r="DB3400" i="25" s="1"/>
  <c r="DB3401" i="25" s="1"/>
  <c r="DB3402" i="25" s="1"/>
  <c r="DB3403" i="25" s="1"/>
  <c r="DB3404" i="25" s="1"/>
  <c r="DB3405" i="25" s="1"/>
  <c r="DB3406" i="25" s="1"/>
  <c r="DB3407" i="25" s="1"/>
  <c r="DB3408" i="25" s="1"/>
  <c r="DB3409" i="25" s="1"/>
  <c r="DB3410" i="25" s="1"/>
  <c r="DB3411" i="25" s="1"/>
  <c r="DB3412" i="25" s="1"/>
  <c r="DB3413" i="25" s="1"/>
  <c r="DB3414" i="25" s="1"/>
  <c r="DB3415" i="25" s="1"/>
  <c r="DB3416" i="25" s="1"/>
  <c r="DB3417" i="25" s="1"/>
  <c r="DB3418" i="25" s="1"/>
  <c r="DB3419" i="25" s="1"/>
  <c r="DB3420" i="25" s="1"/>
  <c r="DB3421" i="25" s="1"/>
  <c r="DB3422" i="25" s="1"/>
  <c r="DB3423" i="25" s="1"/>
  <c r="DB3424" i="25" s="1"/>
  <c r="DB3425" i="25" s="1"/>
  <c r="DB3426" i="25" s="1"/>
  <c r="DB3427" i="25" s="1"/>
  <c r="DB3428" i="25" s="1"/>
  <c r="DB3429" i="25" s="1"/>
  <c r="DB3430" i="25" s="1"/>
  <c r="DB3431" i="25" s="1"/>
  <c r="DB3432" i="25" s="1"/>
  <c r="DB3433" i="25" s="1"/>
  <c r="DB3434" i="25" s="1"/>
  <c r="DB3435" i="25" s="1"/>
  <c r="DB3436" i="25" s="1"/>
  <c r="DB3437" i="25" s="1"/>
  <c r="DB3438" i="25" s="1"/>
  <c r="DB3439" i="25" s="1"/>
  <c r="DB3440" i="25" s="1"/>
  <c r="DB3441" i="25" s="1"/>
  <c r="DB3442" i="25" s="1"/>
  <c r="DB3443" i="25" s="1"/>
  <c r="DB3444" i="25" s="1"/>
  <c r="DB3445" i="25" s="1"/>
  <c r="DB3446" i="25" s="1"/>
  <c r="DB3447" i="25" s="1"/>
  <c r="DB3448" i="25" s="1"/>
  <c r="DB3449" i="25" s="1"/>
  <c r="DB3450" i="25" s="1"/>
  <c r="DB3451" i="25" s="1"/>
  <c r="DB3452" i="25" s="1"/>
  <c r="DB3453" i="25" s="1"/>
  <c r="DB3454" i="25" s="1"/>
  <c r="DB3455" i="25" s="1"/>
  <c r="DB3456" i="25" s="1"/>
  <c r="DB3457" i="25" s="1"/>
  <c r="DB3458" i="25" s="1"/>
  <c r="DB3459" i="25" s="1"/>
  <c r="DB3460" i="25" s="1"/>
  <c r="DB3461" i="25" s="1"/>
  <c r="DB3462" i="25" s="1"/>
  <c r="DB3463" i="25" s="1"/>
  <c r="DB3464" i="25" s="1"/>
  <c r="DB3465" i="25" s="1"/>
  <c r="DB3466" i="25" s="1"/>
  <c r="DB3467" i="25" s="1"/>
  <c r="DB3468" i="25" s="1"/>
  <c r="DB3469" i="25" s="1"/>
  <c r="DB3470" i="25" s="1"/>
  <c r="DB3471" i="25" s="1"/>
  <c r="DB3472" i="25" s="1"/>
  <c r="DB3473" i="25" s="1"/>
  <c r="DB3474" i="25" s="1"/>
  <c r="DB3475" i="25" s="1"/>
  <c r="DB3476" i="25" s="1"/>
  <c r="DB3477" i="25" s="1"/>
  <c r="DB3478" i="25" s="1"/>
  <c r="DB3479" i="25" s="1"/>
  <c r="DB3480" i="25" s="1"/>
  <c r="DB3481" i="25" s="1"/>
  <c r="DB3482" i="25" s="1"/>
  <c r="DB3483" i="25" s="1"/>
  <c r="DB3484" i="25" s="1"/>
  <c r="DB3485" i="25" s="1"/>
  <c r="DB3486" i="25" s="1"/>
  <c r="DB3487" i="25" s="1"/>
  <c r="DB3488" i="25" s="1"/>
  <c r="DB3489" i="25" s="1"/>
  <c r="DB3490" i="25" s="1"/>
  <c r="DB3491" i="25" s="1"/>
  <c r="DB3492" i="25" s="1"/>
  <c r="DB3493" i="25" s="1"/>
  <c r="DB3494" i="25" s="1"/>
  <c r="DB3495" i="25" s="1"/>
  <c r="DB3496" i="25" s="1"/>
  <c r="DB3497" i="25" s="1"/>
  <c r="DB3498" i="25" s="1"/>
  <c r="DB3499" i="25" s="1"/>
  <c r="DB3500" i="25" s="1"/>
  <c r="DB3501" i="25" s="1"/>
  <c r="DB3502" i="25" s="1"/>
  <c r="DB3503" i="25" s="1"/>
  <c r="DB3504" i="25" s="1"/>
  <c r="DB3505" i="25" s="1"/>
  <c r="DB3506" i="25" s="1"/>
  <c r="DB3507" i="25" s="1"/>
  <c r="DB3508" i="25" s="1"/>
  <c r="DB3509" i="25" s="1"/>
  <c r="DB3510" i="25" s="1"/>
  <c r="DB3511" i="25" s="1"/>
  <c r="DB3512" i="25" s="1"/>
  <c r="DB3513" i="25" s="1"/>
  <c r="DB3514" i="25" s="1"/>
  <c r="DB3515" i="25" s="1"/>
  <c r="DB3516" i="25" s="1"/>
  <c r="DB3517" i="25" s="1"/>
  <c r="DB3518" i="25" s="1"/>
  <c r="DB3519" i="25" s="1"/>
  <c r="DB3520" i="25" s="1"/>
  <c r="DB3521" i="25" s="1"/>
  <c r="DB3522" i="25" s="1"/>
  <c r="DB3523" i="25" s="1"/>
  <c r="DB3524" i="25" s="1"/>
  <c r="DB3525" i="25" s="1"/>
  <c r="DB3526" i="25" s="1"/>
  <c r="DB3527" i="25" s="1"/>
  <c r="DB3528" i="25" s="1"/>
  <c r="DB3529" i="25" s="1"/>
  <c r="DB3530" i="25" s="1"/>
  <c r="DB3531" i="25" s="1"/>
  <c r="DB3532" i="25" s="1"/>
  <c r="DB3533" i="25" s="1"/>
  <c r="DB3534" i="25" s="1"/>
  <c r="DB3535" i="25" s="1"/>
  <c r="DB3536" i="25" s="1"/>
  <c r="DB3537" i="25" s="1"/>
  <c r="DB3538" i="25" s="1"/>
  <c r="DB3539" i="25" s="1"/>
  <c r="DB3540" i="25" s="1"/>
  <c r="DB3541" i="25" s="1"/>
  <c r="DB3542" i="25" s="1"/>
  <c r="DB3543" i="25" s="1"/>
  <c r="DB3544" i="25" s="1"/>
  <c r="DB3545" i="25" s="1"/>
  <c r="DB3546" i="25" s="1"/>
  <c r="DB3547" i="25" s="1"/>
  <c r="DB3548" i="25" s="1"/>
  <c r="DB3549" i="25" s="1"/>
  <c r="DB3550" i="25" s="1"/>
  <c r="DB3551" i="25" s="1"/>
  <c r="DB3552" i="25" s="1"/>
  <c r="DB3553" i="25" s="1"/>
  <c r="DB3554" i="25" s="1"/>
  <c r="DB3555" i="25" s="1"/>
  <c r="DB3556" i="25" s="1"/>
  <c r="DB3557" i="25" s="1"/>
  <c r="DB3558" i="25" s="1"/>
  <c r="DB3559" i="25" s="1"/>
  <c r="DB3560" i="25" s="1"/>
  <c r="DB3561" i="25" s="1"/>
  <c r="DB3562" i="25" s="1"/>
  <c r="DB3563" i="25" s="1"/>
  <c r="DB3564" i="25" s="1"/>
  <c r="DB3565" i="25" s="1"/>
  <c r="DB3566" i="25" s="1"/>
  <c r="DB3567" i="25" s="1"/>
  <c r="DB3568" i="25" s="1"/>
  <c r="DB3569" i="25" s="1"/>
  <c r="DB3570" i="25" s="1"/>
  <c r="DB3571" i="25" s="1"/>
  <c r="DB3572" i="25" s="1"/>
  <c r="DB3573" i="25" s="1"/>
  <c r="DB3574" i="25" s="1"/>
  <c r="DB3575" i="25" s="1"/>
  <c r="DB3576" i="25" s="1"/>
  <c r="DB3577" i="25" s="1"/>
  <c r="DB3578" i="25" s="1"/>
  <c r="DB3579" i="25" s="1"/>
  <c r="DB3580" i="25" s="1"/>
  <c r="DB3581" i="25" s="1"/>
  <c r="DB3582" i="25" s="1"/>
  <c r="DB3583" i="25" s="1"/>
  <c r="DB3584" i="25" s="1"/>
  <c r="DB3585" i="25" s="1"/>
  <c r="DB3586" i="25" s="1"/>
  <c r="DB3587" i="25" s="1"/>
  <c r="DB3588" i="25" s="1"/>
  <c r="DB3589" i="25" s="1"/>
  <c r="DB3590" i="25" s="1"/>
  <c r="DB3591" i="25" s="1"/>
  <c r="DB3592" i="25" s="1"/>
  <c r="DB3593" i="25" s="1"/>
  <c r="DB3594" i="25" s="1"/>
  <c r="DB3595" i="25" s="1"/>
  <c r="DB3596" i="25" s="1"/>
  <c r="DB3597" i="25" s="1"/>
  <c r="DB3598" i="25" s="1"/>
  <c r="DB3599" i="25" s="1"/>
  <c r="DB3600" i="25" s="1"/>
  <c r="DB3601" i="25" s="1"/>
  <c r="DB3602" i="25" s="1"/>
  <c r="DB3603" i="25" s="1"/>
  <c r="DB3604" i="25" s="1"/>
  <c r="DB3605" i="25" s="1"/>
  <c r="DB3606" i="25" s="1"/>
  <c r="DB3607" i="25" s="1"/>
  <c r="DB3608" i="25" s="1"/>
  <c r="DB3609" i="25" s="1"/>
  <c r="DB3610" i="25" s="1"/>
  <c r="DB3611" i="25" s="1"/>
  <c r="DB3612" i="25" s="1"/>
  <c r="DB3613" i="25" s="1"/>
  <c r="DB3614" i="25" s="1"/>
  <c r="DB3615" i="25" s="1"/>
  <c r="DB3616" i="25" s="1"/>
  <c r="DB3617" i="25" s="1"/>
  <c r="DB3618" i="25" s="1"/>
  <c r="DB3619" i="25" s="1"/>
  <c r="DB3620" i="25" s="1"/>
  <c r="DB3621" i="25" s="1"/>
  <c r="DB3622" i="25" s="1"/>
  <c r="DB3623" i="25" s="1"/>
  <c r="DB3624" i="25" s="1"/>
  <c r="DB3625" i="25" s="1"/>
  <c r="DB3626" i="25" s="1"/>
  <c r="DB3627" i="25" s="1"/>
  <c r="DB3628" i="25" s="1"/>
  <c r="DB3629" i="25" s="1"/>
  <c r="DB3630" i="25" s="1"/>
  <c r="DB3631" i="25" s="1"/>
  <c r="DB3632" i="25" s="1"/>
  <c r="DB3633" i="25" s="1"/>
  <c r="DB3634" i="25" s="1"/>
  <c r="DB3635" i="25" s="1"/>
  <c r="DB3636" i="25" s="1"/>
  <c r="DB3637" i="25" s="1"/>
  <c r="DB3638" i="25" s="1"/>
  <c r="DB3639" i="25" s="1"/>
  <c r="DB3640" i="25" s="1"/>
  <c r="DB3641" i="25" s="1"/>
  <c r="DB3642" i="25" s="1"/>
  <c r="DB3643" i="25" s="1"/>
  <c r="DB3644" i="25" s="1"/>
  <c r="DB3645" i="25" s="1"/>
  <c r="DB3646" i="25" s="1"/>
  <c r="DB3647" i="25" s="1"/>
  <c r="DB3648" i="25" s="1"/>
  <c r="DB3649" i="25" s="1"/>
  <c r="DB3650" i="25" s="1"/>
  <c r="DB3651" i="25" s="1"/>
  <c r="DB3652" i="25" s="1"/>
  <c r="DB3653" i="25" s="1"/>
  <c r="DB3654" i="25" s="1"/>
  <c r="DB3655" i="25" s="1"/>
  <c r="DB3656" i="25" s="1"/>
  <c r="DB3657" i="25" s="1"/>
  <c r="DB3658" i="25" s="1"/>
  <c r="DB3659" i="25" s="1"/>
  <c r="DB3660" i="25" s="1"/>
  <c r="DB3661" i="25" s="1"/>
  <c r="DB3662" i="25" s="1"/>
  <c r="DB3663" i="25" s="1"/>
  <c r="DB3664" i="25" s="1"/>
  <c r="DB3665" i="25" s="1"/>
  <c r="DB3666" i="25" s="1"/>
  <c r="DB3667" i="25" s="1"/>
  <c r="DB3668" i="25" s="1"/>
  <c r="DB3669" i="25" s="1"/>
  <c r="DB3670" i="25" s="1"/>
  <c r="DB3671" i="25" s="1"/>
  <c r="DB3672" i="25" s="1"/>
  <c r="DB3673" i="25" s="1"/>
  <c r="DB3674" i="25" s="1"/>
  <c r="DB3675" i="25" s="1"/>
  <c r="DB3676" i="25" s="1"/>
  <c r="DB3677" i="25" s="1"/>
  <c r="DB3678" i="25" s="1"/>
  <c r="DB3679" i="25" s="1"/>
  <c r="DB3680" i="25" s="1"/>
  <c r="DB3681" i="25" s="1"/>
  <c r="DB3682" i="25" s="1"/>
  <c r="DB3683" i="25" s="1"/>
  <c r="DB3684" i="25" s="1"/>
  <c r="DB3685" i="25" s="1"/>
  <c r="DB3686" i="25" s="1"/>
  <c r="DB3687" i="25" s="1"/>
  <c r="DB3688" i="25" s="1"/>
  <c r="DB3689" i="25" s="1"/>
  <c r="DB3690" i="25" s="1"/>
  <c r="DB3691" i="25" s="1"/>
  <c r="DB3692" i="25" s="1"/>
  <c r="DB3693" i="25" s="1"/>
  <c r="DB3694" i="25" s="1"/>
  <c r="DB3695" i="25" s="1"/>
  <c r="DB3696" i="25" s="1"/>
  <c r="DB3697" i="25" s="1"/>
  <c r="DB3698" i="25" s="1"/>
  <c r="DB3699" i="25" s="1"/>
  <c r="DB3700" i="25" s="1"/>
  <c r="DB3701" i="25" s="1"/>
  <c r="DB3702" i="25" s="1"/>
  <c r="DB3703" i="25" s="1"/>
  <c r="DB3704" i="25" s="1"/>
  <c r="DB3705" i="25" s="1"/>
  <c r="DB3706" i="25" s="1"/>
  <c r="DB3707" i="25" s="1"/>
  <c r="DB3708" i="25" s="1"/>
  <c r="DB3709" i="25" s="1"/>
  <c r="DB3710" i="25" s="1"/>
  <c r="DB3711" i="25" s="1"/>
  <c r="DB3712" i="25" s="1"/>
  <c r="DB3713" i="25" s="1"/>
  <c r="DB3714" i="25" s="1"/>
  <c r="DB3715" i="25" s="1"/>
  <c r="DB3716" i="25" s="1"/>
  <c r="DB3717" i="25" s="1"/>
  <c r="DB3718" i="25" s="1"/>
  <c r="DB3719" i="25" s="1"/>
  <c r="DB3720" i="25" s="1"/>
  <c r="DB3721" i="25" s="1"/>
  <c r="DB3722" i="25" s="1"/>
  <c r="DB3723" i="25" s="1"/>
  <c r="DB3724" i="25" s="1"/>
  <c r="DB3725" i="25" s="1"/>
  <c r="DB3726" i="25" s="1"/>
  <c r="DB3727" i="25" s="1"/>
  <c r="DB3728" i="25" s="1"/>
  <c r="DB3729" i="25" s="1"/>
  <c r="DB3730" i="25" s="1"/>
  <c r="DB3731" i="25" s="1"/>
  <c r="DB3732" i="25" s="1"/>
  <c r="DB3733" i="25" s="1"/>
  <c r="DB3734" i="25" s="1"/>
  <c r="DB3735" i="25" s="1"/>
  <c r="DB3736" i="25" s="1"/>
  <c r="DB3737" i="25" s="1"/>
  <c r="DB3738" i="25" s="1"/>
  <c r="DB3739" i="25" s="1"/>
  <c r="DB3740" i="25" s="1"/>
  <c r="DB3741" i="25" s="1"/>
  <c r="DB3742" i="25" s="1"/>
  <c r="DB3743" i="25" s="1"/>
  <c r="DB3744" i="25" s="1"/>
  <c r="DB3745" i="25" s="1"/>
  <c r="DB3746" i="25" s="1"/>
  <c r="DB3747" i="25" s="1"/>
  <c r="DB3748" i="25" s="1"/>
  <c r="DB3749" i="25" s="1"/>
  <c r="DB3750" i="25" s="1"/>
  <c r="DB3751" i="25" s="1"/>
  <c r="DB3752" i="25" s="1"/>
  <c r="DB3753" i="25" s="1"/>
  <c r="DB3754" i="25" s="1"/>
  <c r="DB3755" i="25" s="1"/>
  <c r="DB3756" i="25" s="1"/>
  <c r="DB3757" i="25" s="1"/>
  <c r="DB3758" i="25" s="1"/>
  <c r="DB3759" i="25" s="1"/>
  <c r="DB3760" i="25" s="1"/>
  <c r="DB3761" i="25" s="1"/>
  <c r="DB3762" i="25" s="1"/>
  <c r="DB3763" i="25" s="1"/>
  <c r="DB3764" i="25" s="1"/>
  <c r="DB3765" i="25" s="1"/>
  <c r="DB3766" i="25" s="1"/>
  <c r="DB3767" i="25" s="1"/>
  <c r="DB3768" i="25" s="1"/>
  <c r="DB3769" i="25" s="1"/>
  <c r="DB3770" i="25" s="1"/>
  <c r="DB3771" i="25" s="1"/>
  <c r="DB3772" i="25" s="1"/>
  <c r="DB3773" i="25" s="1"/>
  <c r="DB3774" i="25" s="1"/>
  <c r="DB3775" i="25" s="1"/>
  <c r="DB3776" i="25" s="1"/>
  <c r="DB3777" i="25" s="1"/>
  <c r="DB3778" i="25" s="1"/>
  <c r="DB3779" i="25" s="1"/>
  <c r="DB3780" i="25" s="1"/>
  <c r="DB3781" i="25" s="1"/>
  <c r="DB3782" i="25" s="1"/>
  <c r="DB3783" i="25" s="1"/>
  <c r="DB3784" i="25" s="1"/>
  <c r="DB3785" i="25" s="1"/>
  <c r="DB3786" i="25" s="1"/>
  <c r="DB3787" i="25" s="1"/>
  <c r="DB3788" i="25" s="1"/>
  <c r="DB3789" i="25" s="1"/>
  <c r="DB3790" i="25" s="1"/>
  <c r="DB3791" i="25" s="1"/>
  <c r="DB3792" i="25" s="1"/>
  <c r="DB3793" i="25" s="1"/>
  <c r="DB3794" i="25" s="1"/>
  <c r="DB3795" i="25" s="1"/>
  <c r="DB3796" i="25" s="1"/>
  <c r="DB3797" i="25" s="1"/>
  <c r="DB3798" i="25" s="1"/>
  <c r="DB3799" i="25" s="1"/>
  <c r="DB3800" i="25" s="1"/>
  <c r="DB3801" i="25" s="1"/>
  <c r="DB3802" i="25" s="1"/>
  <c r="DB3803" i="25" s="1"/>
  <c r="DB3804" i="25" s="1"/>
  <c r="DB3805" i="25" s="1"/>
  <c r="DB3806" i="25" s="1"/>
  <c r="DB3807" i="25" s="1"/>
  <c r="DB3808" i="25" s="1"/>
  <c r="DB3809" i="25" s="1"/>
  <c r="DB3810" i="25" s="1"/>
  <c r="DB3811" i="25" s="1"/>
  <c r="DB3812" i="25" s="1"/>
  <c r="DB3813" i="25" s="1"/>
  <c r="DB3814" i="25" s="1"/>
  <c r="DB3815" i="25" s="1"/>
  <c r="DB3816" i="25" s="1"/>
  <c r="DB3817" i="25" s="1"/>
  <c r="DB3818" i="25" s="1"/>
  <c r="DB3819" i="25" s="1"/>
  <c r="DB3820" i="25" s="1"/>
  <c r="DB3821" i="25" s="1"/>
  <c r="DB3822" i="25" s="1"/>
  <c r="DB3823" i="25" s="1"/>
  <c r="DB3824" i="25" s="1"/>
  <c r="DB3825" i="25" s="1"/>
  <c r="DB3826" i="25" s="1"/>
  <c r="DB3827" i="25" s="1"/>
  <c r="DB3828" i="25" s="1"/>
  <c r="DB3829" i="25" s="1"/>
  <c r="DB3830" i="25" s="1"/>
  <c r="DB3831" i="25" s="1"/>
  <c r="DB3832" i="25" s="1"/>
  <c r="DB3833" i="25" s="1"/>
  <c r="DB3834" i="25" s="1"/>
  <c r="DB3835" i="25" s="1"/>
  <c r="DB3836" i="25" s="1"/>
  <c r="DB3837" i="25" s="1"/>
  <c r="DB3838" i="25" s="1"/>
  <c r="DB3839" i="25" s="1"/>
  <c r="DB3840" i="25" s="1"/>
  <c r="DB3841" i="25" s="1"/>
  <c r="DB3842" i="25" s="1"/>
  <c r="DB3843" i="25" s="1"/>
  <c r="DB3844" i="25" s="1"/>
  <c r="DB3845" i="25" s="1"/>
  <c r="DB3846" i="25" s="1"/>
  <c r="DB3847" i="25" s="1"/>
  <c r="DB3848" i="25" s="1"/>
  <c r="DB3849" i="25" s="1"/>
  <c r="DB3850" i="25" s="1"/>
  <c r="DB3851" i="25" s="1"/>
  <c r="DB3852" i="25" s="1"/>
  <c r="DB3853" i="25" s="1"/>
  <c r="DB3854" i="25" s="1"/>
  <c r="DB3855" i="25" s="1"/>
  <c r="DB3856" i="25" s="1"/>
  <c r="DB3857" i="25" s="1"/>
  <c r="DB3858" i="25" s="1"/>
  <c r="DB3859" i="25" s="1"/>
  <c r="DB3860" i="25" s="1"/>
  <c r="DB3861" i="25" s="1"/>
  <c r="DB3862" i="25" s="1"/>
  <c r="DB3863" i="25" s="1"/>
  <c r="DB3864" i="25" s="1"/>
  <c r="DB3865" i="25" s="1"/>
  <c r="DB3866" i="25" s="1"/>
  <c r="DB3867" i="25" s="1"/>
  <c r="DB3868" i="25" s="1"/>
  <c r="DB3869" i="25" s="1"/>
  <c r="DB3870" i="25" s="1"/>
  <c r="DB3871" i="25" s="1"/>
  <c r="DB3872" i="25" s="1"/>
  <c r="DB3873" i="25" s="1"/>
  <c r="DB3874" i="25" s="1"/>
  <c r="DB3875" i="25" s="1"/>
  <c r="DB3876" i="25" s="1"/>
  <c r="DB3877" i="25" s="1"/>
  <c r="DB3878" i="25" s="1"/>
  <c r="DB3879" i="25" s="1"/>
  <c r="DB3880" i="25" s="1"/>
  <c r="DB3881" i="25" s="1"/>
  <c r="DB3882" i="25" s="1"/>
  <c r="DB3883" i="25" s="1"/>
  <c r="DB3884" i="25" s="1"/>
  <c r="DB3885" i="25" s="1"/>
  <c r="DB3886" i="25" s="1"/>
  <c r="DB3887" i="25" s="1"/>
  <c r="DB3888" i="25" s="1"/>
  <c r="DB3889" i="25" s="1"/>
  <c r="DB3890" i="25" s="1"/>
  <c r="DB3891" i="25" s="1"/>
  <c r="DB3892" i="25" s="1"/>
  <c r="DB3893" i="25" s="1"/>
  <c r="DB3894" i="25" s="1"/>
  <c r="DB3895" i="25" s="1"/>
  <c r="DB3896" i="25" s="1"/>
  <c r="DB3897" i="25" s="1"/>
  <c r="DB3898" i="25" s="1"/>
  <c r="DB3899" i="25" s="1"/>
  <c r="DB3900" i="25" s="1"/>
  <c r="DB3901" i="25" s="1"/>
  <c r="DB3902" i="25" s="1"/>
  <c r="DB3903" i="25" s="1"/>
  <c r="DB3904" i="25" s="1"/>
  <c r="DB3905" i="25" s="1"/>
  <c r="DB3906" i="25" s="1"/>
  <c r="DB3907" i="25" s="1"/>
  <c r="DB3908" i="25" s="1"/>
  <c r="DB3909" i="25" s="1"/>
  <c r="DB3910" i="25" s="1"/>
  <c r="DB3911" i="25" s="1"/>
  <c r="DB3912" i="25" s="1"/>
  <c r="DB3913" i="25" s="1"/>
  <c r="DB3914" i="25" s="1"/>
  <c r="DB3915" i="25" s="1"/>
  <c r="DB3916" i="25" s="1"/>
  <c r="DB3917" i="25" s="1"/>
  <c r="DB3918" i="25" s="1"/>
  <c r="DB3919" i="25" s="1"/>
  <c r="DB3920" i="25" s="1"/>
  <c r="DB3921" i="25" s="1"/>
  <c r="DB3922" i="25" s="1"/>
  <c r="DB3923" i="25" s="1"/>
  <c r="DB3924" i="25" s="1"/>
  <c r="DB3925" i="25" s="1"/>
  <c r="DB3926" i="25" s="1"/>
  <c r="DB3927" i="25" s="1"/>
  <c r="DB3928" i="25" s="1"/>
  <c r="DB3929" i="25" s="1"/>
  <c r="DB3930" i="25" s="1"/>
  <c r="DB3931" i="25" s="1"/>
  <c r="DB3932" i="25" s="1"/>
  <c r="DB3933" i="25" s="1"/>
  <c r="DB3934" i="25" s="1"/>
  <c r="DB3935" i="25" s="1"/>
  <c r="DB3936" i="25" s="1"/>
  <c r="DB3937" i="25" s="1"/>
  <c r="DB3938" i="25" s="1"/>
  <c r="DB3939" i="25" s="1"/>
  <c r="DB3940" i="25" s="1"/>
  <c r="DB3941" i="25" s="1"/>
  <c r="DB3942" i="25" s="1"/>
  <c r="DB3943" i="25" s="1"/>
  <c r="DB3944" i="25" s="1"/>
  <c r="DB3945" i="25" s="1"/>
  <c r="DB3946" i="25" s="1"/>
  <c r="DB3947" i="25" s="1"/>
  <c r="DB3948" i="25" s="1"/>
  <c r="DB3949" i="25" s="1"/>
  <c r="DB3950" i="25" s="1"/>
  <c r="DB3951" i="25" s="1"/>
  <c r="DB3952" i="25" s="1"/>
  <c r="DB3953" i="25" s="1"/>
  <c r="DB3954" i="25" s="1"/>
  <c r="DB3955" i="25" s="1"/>
  <c r="DB3956" i="25" s="1"/>
  <c r="DB3957" i="25" s="1"/>
  <c r="DB3958" i="25" s="1"/>
  <c r="DB3959" i="25" s="1"/>
  <c r="DB3960" i="25" s="1"/>
  <c r="DB3961" i="25" s="1"/>
  <c r="DB3962" i="25" s="1"/>
  <c r="DB3963" i="25" s="1"/>
  <c r="DB3964" i="25" s="1"/>
  <c r="DB3965" i="25" s="1"/>
  <c r="DB3966" i="25" s="1"/>
  <c r="DB3967" i="25" s="1"/>
  <c r="DB3968" i="25" s="1"/>
  <c r="DB3969" i="25" s="1"/>
  <c r="DB3970" i="25" s="1"/>
  <c r="DB3971" i="25" s="1"/>
  <c r="DB3972" i="25" s="1"/>
  <c r="DB3973" i="25" s="1"/>
  <c r="DB3974" i="25" s="1"/>
  <c r="DB3975" i="25" s="1"/>
  <c r="DB3976" i="25" s="1"/>
  <c r="DB3977" i="25" s="1"/>
  <c r="DB3978" i="25" s="1"/>
  <c r="DB3979" i="25" s="1"/>
  <c r="DB3980" i="25" s="1"/>
  <c r="DB3981" i="25" s="1"/>
  <c r="DB3982" i="25" s="1"/>
  <c r="DB3983" i="25" s="1"/>
  <c r="DB3984" i="25" s="1"/>
  <c r="DB3985" i="25" s="1"/>
  <c r="DB3986" i="25" s="1"/>
  <c r="DB3987" i="25" s="1"/>
  <c r="DB3988" i="25" s="1"/>
  <c r="DB3989" i="25" s="1"/>
  <c r="DB3990" i="25" s="1"/>
  <c r="DB3991" i="25" s="1"/>
  <c r="DB3992" i="25" s="1"/>
  <c r="DB3993" i="25" s="1"/>
  <c r="DB3994" i="25" s="1"/>
  <c r="DB3995" i="25" s="1"/>
  <c r="DB3996" i="25" s="1"/>
  <c r="DB3997" i="25" s="1"/>
  <c r="DB3998" i="25" s="1"/>
  <c r="DB3999" i="25" s="1"/>
  <c r="DB4000" i="25" s="1"/>
  <c r="DB4001" i="25" s="1"/>
  <c r="DB4002" i="25" s="1"/>
  <c r="DB4003" i="25" s="1"/>
  <c r="DB4004" i="25" s="1"/>
  <c r="DB4005" i="25" s="1"/>
  <c r="DB4006" i="25" s="1"/>
  <c r="DB4007" i="25" s="1"/>
  <c r="DB4008" i="25" s="1"/>
  <c r="DB4009" i="25" s="1"/>
  <c r="DB4010" i="25" s="1"/>
  <c r="DB4011" i="25" s="1"/>
  <c r="DB4012" i="25" s="1"/>
  <c r="DB4013" i="25" s="1"/>
  <c r="DB4014" i="25" s="1"/>
  <c r="DB4015" i="25" s="1"/>
  <c r="DB4016" i="25" s="1"/>
  <c r="DB4017" i="25" s="1"/>
  <c r="DB4018" i="25" s="1"/>
  <c r="DB4019" i="25" s="1"/>
  <c r="DB4020" i="25" s="1"/>
  <c r="DB4021" i="25" s="1"/>
  <c r="DB4022" i="25" s="1"/>
  <c r="DB4023" i="25" s="1"/>
  <c r="DB4024" i="25" s="1"/>
  <c r="DB4025" i="25" s="1"/>
  <c r="DB4026" i="25" s="1"/>
  <c r="DB4027" i="25" s="1"/>
  <c r="DB4028" i="25" s="1"/>
  <c r="DB4029" i="25" s="1"/>
  <c r="DB4030" i="25" s="1"/>
  <c r="DB4031" i="25" s="1"/>
  <c r="DB4032" i="25" s="1"/>
  <c r="DB4033" i="25" s="1"/>
  <c r="DB4034" i="25" s="1"/>
  <c r="DB4035" i="25" s="1"/>
  <c r="DB4036" i="25" s="1"/>
  <c r="DB4037" i="25" s="1"/>
  <c r="DB4038" i="25" s="1"/>
  <c r="DB4039" i="25" s="1"/>
  <c r="DB4040" i="25" s="1"/>
  <c r="DB4041" i="25" s="1"/>
  <c r="DB4042" i="25" s="1"/>
  <c r="DB4043" i="25" s="1"/>
  <c r="DB4044" i="25" s="1"/>
  <c r="DB4045" i="25" s="1"/>
  <c r="DB4046" i="25" s="1"/>
  <c r="DB4047" i="25" s="1"/>
  <c r="DB4048" i="25" s="1"/>
  <c r="DB4049" i="25" s="1"/>
  <c r="DB4050" i="25" s="1"/>
  <c r="DB4051" i="25" s="1"/>
  <c r="DB4052" i="25" s="1"/>
  <c r="DB4053" i="25" s="1"/>
  <c r="DB4054" i="25" s="1"/>
  <c r="DB4055" i="25" s="1"/>
  <c r="DB4056" i="25" s="1"/>
  <c r="DB4057" i="25" s="1"/>
  <c r="DB4058" i="25" s="1"/>
  <c r="DB4059" i="25" s="1"/>
  <c r="DB4060" i="25" s="1"/>
  <c r="DB4061" i="25" s="1"/>
  <c r="DB4062" i="25" s="1"/>
  <c r="DB4063" i="25" s="1"/>
  <c r="DB4064" i="25" s="1"/>
  <c r="DB4065" i="25" s="1"/>
  <c r="DB4066" i="25" s="1"/>
  <c r="DB4067" i="25" s="1"/>
  <c r="DB4068" i="25" s="1"/>
  <c r="DB4069" i="25" s="1"/>
  <c r="DB4070" i="25" s="1"/>
  <c r="DB4071" i="25" s="1"/>
  <c r="DB4072" i="25" s="1"/>
  <c r="DB4073" i="25" s="1"/>
  <c r="DB4074" i="25" s="1"/>
  <c r="DB4075" i="25" s="1"/>
  <c r="DB4076" i="25" s="1"/>
  <c r="DB4077" i="25" s="1"/>
  <c r="DB4078" i="25" s="1"/>
  <c r="DB4079" i="25" s="1"/>
  <c r="DB4080" i="25" s="1"/>
  <c r="DB4081" i="25" s="1"/>
  <c r="DB4082" i="25" s="1"/>
  <c r="DB4083" i="25" s="1"/>
  <c r="DB4084" i="25" s="1"/>
  <c r="DB4085" i="25" s="1"/>
  <c r="DB4086" i="25" s="1"/>
  <c r="DB4087" i="25" s="1"/>
  <c r="DB4088" i="25" s="1"/>
  <c r="DB4089" i="25" s="1"/>
  <c r="DB4090" i="25" s="1"/>
  <c r="DB4091" i="25" s="1"/>
  <c r="DB4092" i="25" s="1"/>
  <c r="DB4093" i="25" s="1"/>
  <c r="DB4094" i="25" s="1"/>
  <c r="DB4095" i="25" s="1"/>
  <c r="DB4096" i="25" s="1"/>
  <c r="DB4097" i="25" s="1"/>
  <c r="DB4098" i="25" s="1"/>
  <c r="DB4099" i="25" s="1"/>
  <c r="DB4100" i="25" s="1"/>
  <c r="DB4101" i="25" s="1"/>
  <c r="DB4102" i="25" s="1"/>
  <c r="DB4103" i="25" s="1"/>
  <c r="DB4104" i="25" s="1"/>
  <c r="DB4105" i="25" s="1"/>
  <c r="DB4106" i="25" s="1"/>
  <c r="DB4107" i="25" s="1"/>
  <c r="DB4108" i="25" s="1"/>
  <c r="DB4109" i="25" s="1"/>
  <c r="DB4110" i="25" s="1"/>
  <c r="DB4111" i="25" s="1"/>
  <c r="DB4112" i="25" s="1"/>
  <c r="DB4113" i="25" s="1"/>
  <c r="DB4114" i="25" s="1"/>
  <c r="DB4115" i="25" s="1"/>
  <c r="DB4116" i="25" s="1"/>
  <c r="DB4117" i="25" s="1"/>
  <c r="DB4118" i="25" s="1"/>
  <c r="DB4119" i="25" s="1"/>
  <c r="DB4120" i="25" s="1"/>
  <c r="DB4121" i="25" s="1"/>
  <c r="DB4122" i="25" s="1"/>
  <c r="DB4123" i="25" s="1"/>
  <c r="DB4124" i="25" s="1"/>
  <c r="DB4125" i="25" s="1"/>
  <c r="DB4126" i="25" s="1"/>
  <c r="DB4127" i="25" s="1"/>
  <c r="DB4128" i="25" s="1"/>
  <c r="DB4129" i="25" s="1"/>
  <c r="DB4130" i="25" s="1"/>
  <c r="DB4131" i="25" s="1"/>
  <c r="DB4132" i="25" s="1"/>
  <c r="DB4133" i="25" s="1"/>
  <c r="DB4134" i="25" s="1"/>
  <c r="DB4135" i="25" s="1"/>
  <c r="DB4136" i="25" s="1"/>
  <c r="DB4137" i="25" s="1"/>
  <c r="DB4138" i="25" s="1"/>
  <c r="DB4139" i="25" s="1"/>
  <c r="DB4140" i="25" s="1"/>
  <c r="DB4141" i="25" s="1"/>
  <c r="DB4142" i="25" s="1"/>
  <c r="DB4143" i="25" s="1"/>
  <c r="DB4144" i="25" s="1"/>
  <c r="DB4145" i="25" s="1"/>
  <c r="DB4146" i="25" s="1"/>
  <c r="DB4147" i="25" s="1"/>
  <c r="DB4148" i="25" s="1"/>
  <c r="DB4149" i="25" s="1"/>
  <c r="DB4150" i="25" s="1"/>
  <c r="DB4151" i="25" s="1"/>
  <c r="DB4152" i="25" s="1"/>
  <c r="DB4153" i="25" s="1"/>
  <c r="DB4154" i="25" s="1"/>
  <c r="DB4155" i="25" s="1"/>
  <c r="DB4156" i="25" s="1"/>
  <c r="DB4157" i="25" s="1"/>
  <c r="DB4158" i="25" s="1"/>
  <c r="DB4159" i="25" s="1"/>
  <c r="DB4160" i="25" s="1"/>
  <c r="DB4161" i="25" s="1"/>
  <c r="DB4162" i="25" s="1"/>
  <c r="DB4163" i="25" s="1"/>
  <c r="DB4164" i="25" s="1"/>
  <c r="DB4165" i="25" s="1"/>
  <c r="DB4166" i="25" s="1"/>
  <c r="DB4167" i="25" s="1"/>
  <c r="DB4168" i="25" s="1"/>
  <c r="DB4169" i="25" s="1"/>
  <c r="DB4170" i="25" s="1"/>
  <c r="DB4171" i="25" s="1"/>
  <c r="DB4172" i="25" s="1"/>
  <c r="DB4173" i="25" s="1"/>
  <c r="DB4174" i="25" s="1"/>
  <c r="DB4175" i="25" s="1"/>
  <c r="DB4176" i="25" s="1"/>
  <c r="DB4177" i="25" s="1"/>
  <c r="DB4178" i="25" s="1"/>
  <c r="DB4179" i="25" s="1"/>
  <c r="DB4180" i="25" s="1"/>
  <c r="DB4181" i="25" s="1"/>
  <c r="DB4182" i="25" s="1"/>
  <c r="DB4183" i="25" s="1"/>
  <c r="DB4184" i="25" s="1"/>
  <c r="DB4185" i="25" s="1"/>
  <c r="DB4186" i="25" s="1"/>
  <c r="DB4187" i="25" s="1"/>
  <c r="DB4188" i="25" s="1"/>
  <c r="DB4189" i="25" s="1"/>
  <c r="DB4190" i="25" s="1"/>
  <c r="DB4191" i="25" s="1"/>
  <c r="DB4192" i="25" s="1"/>
  <c r="DB4193" i="25" s="1"/>
  <c r="DB4194" i="25" s="1"/>
  <c r="DB4195" i="25" s="1"/>
  <c r="DB4196" i="25" s="1"/>
  <c r="DB4197" i="25" s="1"/>
  <c r="DB4198" i="25" s="1"/>
  <c r="DB4199" i="25" s="1"/>
  <c r="DB4200" i="25" s="1"/>
  <c r="DB4201" i="25" s="1"/>
  <c r="DB4202" i="25" s="1"/>
  <c r="DB4203" i="25" s="1"/>
  <c r="DB4204" i="25" s="1"/>
  <c r="DB4205" i="25" s="1"/>
  <c r="DB4206" i="25" s="1"/>
  <c r="DB4207" i="25" s="1"/>
  <c r="DB4208" i="25" s="1"/>
  <c r="DB4209" i="25" s="1"/>
  <c r="DB4210" i="25" s="1"/>
  <c r="DB4211" i="25" s="1"/>
  <c r="DB4212" i="25" s="1"/>
  <c r="DB4213" i="25" s="1"/>
  <c r="DB4214" i="25" s="1"/>
  <c r="DB4215" i="25" s="1"/>
  <c r="DB4216" i="25" s="1"/>
  <c r="DB4217" i="25" s="1"/>
  <c r="DB4218" i="25" s="1"/>
  <c r="DB4219" i="25" s="1"/>
  <c r="DB4220" i="25" s="1"/>
  <c r="DB4221" i="25" s="1"/>
  <c r="DB4222" i="25" s="1"/>
  <c r="DB4223" i="25" s="1"/>
  <c r="DB4224" i="25" s="1"/>
  <c r="DB4225" i="25" s="1"/>
  <c r="DB4226" i="25" s="1"/>
  <c r="DB4227" i="25" s="1"/>
  <c r="DB4228" i="25" s="1"/>
  <c r="DB4229" i="25" s="1"/>
  <c r="DB4230" i="25" s="1"/>
  <c r="DB4231" i="25" s="1"/>
  <c r="DB4232" i="25" s="1"/>
  <c r="DB4233" i="25" s="1"/>
  <c r="DB4234" i="25" s="1"/>
  <c r="DB4235" i="25" s="1"/>
  <c r="DB4236" i="25" s="1"/>
  <c r="DB4237" i="25" s="1"/>
  <c r="DB4238" i="25" s="1"/>
  <c r="DB4239" i="25" s="1"/>
  <c r="DB4240" i="25" s="1"/>
  <c r="DB4241" i="25" s="1"/>
  <c r="DB4242" i="25" s="1"/>
  <c r="DB4243" i="25" s="1"/>
  <c r="DB4244" i="25" s="1"/>
  <c r="DB4245" i="25" s="1"/>
  <c r="DB4246" i="25" s="1"/>
  <c r="DB4247" i="25" s="1"/>
  <c r="DB4248" i="25" s="1"/>
  <c r="DB4249" i="25" s="1"/>
  <c r="DB4250" i="25" s="1"/>
  <c r="DB4251" i="25" s="1"/>
  <c r="DB4252" i="25" s="1"/>
  <c r="DB4253" i="25" s="1"/>
  <c r="DB4254" i="25" s="1"/>
  <c r="DB4255" i="25" s="1"/>
  <c r="DB4256" i="25" s="1"/>
  <c r="DB4257" i="25" s="1"/>
  <c r="DB4258" i="25" s="1"/>
  <c r="DB4259" i="25" s="1"/>
  <c r="DB4260" i="25" s="1"/>
  <c r="DB4261" i="25" s="1"/>
  <c r="DB4262" i="25" s="1"/>
  <c r="DB4263" i="25" s="1"/>
  <c r="DB4264" i="25" s="1"/>
  <c r="DB4265" i="25" s="1"/>
  <c r="DB4266" i="25" s="1"/>
  <c r="DB4267" i="25" s="1"/>
  <c r="DB4268" i="25" s="1"/>
  <c r="DB4269" i="25" s="1"/>
  <c r="DB4270" i="25" s="1"/>
  <c r="DB4271" i="25" s="1"/>
  <c r="DB4272" i="25" s="1"/>
  <c r="DB4273" i="25" s="1"/>
  <c r="DB4274" i="25" s="1"/>
  <c r="DB4275" i="25" s="1"/>
  <c r="DB4276" i="25" s="1"/>
  <c r="DB4277" i="25" s="1"/>
  <c r="DB4278" i="25" s="1"/>
  <c r="DB4279" i="25" s="1"/>
  <c r="DB4280" i="25" s="1"/>
  <c r="DB4281" i="25" s="1"/>
  <c r="DB4282" i="25" s="1"/>
  <c r="DB4283" i="25" s="1"/>
  <c r="DB4284" i="25" s="1"/>
  <c r="DB4285" i="25" s="1"/>
  <c r="DB4286" i="25" s="1"/>
  <c r="DB4287" i="25" s="1"/>
  <c r="DB4288" i="25" s="1"/>
  <c r="DB4289" i="25" s="1"/>
  <c r="DB4290" i="25" s="1"/>
  <c r="DB4291" i="25" s="1"/>
  <c r="DB4292" i="25" s="1"/>
  <c r="DB4293" i="25" s="1"/>
  <c r="DB4294" i="25" s="1"/>
  <c r="DB4295" i="25" s="1"/>
  <c r="DB4296" i="25" s="1"/>
  <c r="DB4297" i="25" s="1"/>
  <c r="DB4298" i="25" s="1"/>
  <c r="DB4299" i="25" s="1"/>
  <c r="DB4300" i="25" s="1"/>
  <c r="DB4301" i="25" s="1"/>
  <c r="DB4302" i="25" s="1"/>
  <c r="DB4303" i="25" s="1"/>
  <c r="DB4304" i="25" s="1"/>
  <c r="DB4305" i="25" s="1"/>
  <c r="DB4306" i="25" s="1"/>
  <c r="DB4307" i="25" s="1"/>
  <c r="DB4308" i="25" s="1"/>
  <c r="DB4309" i="25" s="1"/>
  <c r="DB4310" i="25" s="1"/>
  <c r="DB4311" i="25" s="1"/>
  <c r="DB4312" i="25" s="1"/>
  <c r="DB4313" i="25" s="1"/>
  <c r="DB4314" i="25" s="1"/>
  <c r="DB4315" i="25" s="1"/>
  <c r="DB4316" i="25" s="1"/>
  <c r="DB4317" i="25" s="1"/>
  <c r="DB4318" i="25" s="1"/>
  <c r="DB4319" i="25" s="1"/>
  <c r="DB4320" i="25" s="1"/>
  <c r="DB4321" i="25" s="1"/>
  <c r="DB4322" i="25" s="1"/>
  <c r="DB4323" i="25" s="1"/>
  <c r="DB4324" i="25" s="1"/>
  <c r="DB4325" i="25" s="1"/>
  <c r="DB4326" i="25" s="1"/>
  <c r="DB4327" i="25" s="1"/>
  <c r="DB4328" i="25" s="1"/>
  <c r="DB4329" i="25" s="1"/>
  <c r="DB4330" i="25" s="1"/>
  <c r="DB4331" i="25" s="1"/>
  <c r="DB4332" i="25" s="1"/>
  <c r="DB4333" i="25" s="1"/>
  <c r="DB4334" i="25" s="1"/>
  <c r="DB4335" i="25" s="1"/>
  <c r="DB4336" i="25" s="1"/>
  <c r="DB4337" i="25" s="1"/>
  <c r="DB4338" i="25" s="1"/>
  <c r="DB4339" i="25" s="1"/>
  <c r="DB4340" i="25" s="1"/>
  <c r="DB4341" i="25" s="1"/>
  <c r="DB4342" i="25" s="1"/>
  <c r="DB4343" i="25" s="1"/>
  <c r="DB4344" i="25" s="1"/>
  <c r="DB4345" i="25" s="1"/>
  <c r="DB4346" i="25" s="1"/>
  <c r="DB4347" i="25" s="1"/>
  <c r="DB4348" i="25" s="1"/>
  <c r="DB4349" i="25" s="1"/>
  <c r="DB4350" i="25" s="1"/>
  <c r="DB4351" i="25" s="1"/>
  <c r="DB4352" i="25" s="1"/>
  <c r="DB4353" i="25" s="1"/>
  <c r="DB4354" i="25" s="1"/>
  <c r="DB4355" i="25" s="1"/>
  <c r="DB4356" i="25" s="1"/>
  <c r="DB4357" i="25" s="1"/>
  <c r="DB4358" i="25" s="1"/>
  <c r="DB4359" i="25" s="1"/>
  <c r="DB4360" i="25" s="1"/>
  <c r="DB4361" i="25" s="1"/>
  <c r="DB4362" i="25" s="1"/>
  <c r="DB4363" i="25" s="1"/>
  <c r="DB4364" i="25" s="1"/>
  <c r="DB4365" i="25" s="1"/>
  <c r="DB4366" i="25" s="1"/>
  <c r="DB4367" i="25" s="1"/>
  <c r="DB4368" i="25" s="1"/>
  <c r="DB4369" i="25" s="1"/>
  <c r="DB4370" i="25" s="1"/>
  <c r="DB4371" i="25" s="1"/>
  <c r="DB4372" i="25" s="1"/>
  <c r="DB4373" i="25" s="1"/>
  <c r="DB4374" i="25" s="1"/>
  <c r="DB4375" i="25" s="1"/>
  <c r="DB4376" i="25" s="1"/>
  <c r="DB4377" i="25" s="1"/>
  <c r="DB4378" i="25" s="1"/>
  <c r="DB4379" i="25" s="1"/>
  <c r="DB4380" i="25" s="1"/>
  <c r="DB4381" i="25" s="1"/>
  <c r="DB4382" i="25" s="1"/>
  <c r="DB4383" i="25" s="1"/>
  <c r="DB4384" i="25" s="1"/>
  <c r="DB4385" i="25" s="1"/>
  <c r="DB4386" i="25" s="1"/>
  <c r="DB4387" i="25" s="1"/>
  <c r="DB4388" i="25" s="1"/>
  <c r="DB4389" i="25" s="1"/>
  <c r="DB4390" i="25" s="1"/>
  <c r="DB4391" i="25" s="1"/>
  <c r="DB4392" i="25" s="1"/>
  <c r="DB4393" i="25" s="1"/>
  <c r="DB4394" i="25" s="1"/>
  <c r="DB4395" i="25" s="1"/>
  <c r="DB4396" i="25" s="1"/>
  <c r="DB4397" i="25" s="1"/>
  <c r="DB4398" i="25" s="1"/>
  <c r="DB4399" i="25" s="1"/>
  <c r="DB4400" i="25" s="1"/>
  <c r="DB4401" i="25" s="1"/>
  <c r="DB4402" i="25" s="1"/>
  <c r="DB4403" i="25" s="1"/>
  <c r="DB4404" i="25" s="1"/>
  <c r="DB4405" i="25" s="1"/>
  <c r="DB4406" i="25" s="1"/>
  <c r="DB4407" i="25" s="1"/>
  <c r="DB4408" i="25" s="1"/>
  <c r="DB4409" i="25" s="1"/>
  <c r="DB4410" i="25" s="1"/>
  <c r="DB4411" i="25" s="1"/>
  <c r="DB4412" i="25" s="1"/>
  <c r="DB4413" i="25" s="1"/>
  <c r="DB4414" i="25" s="1"/>
  <c r="DB4415" i="25" s="1"/>
  <c r="DB4416" i="25" s="1"/>
  <c r="DB4417" i="25" s="1"/>
  <c r="DB4418" i="25" s="1"/>
  <c r="DB4419" i="25" s="1"/>
  <c r="DB4420" i="25" s="1"/>
  <c r="DB4421" i="25" s="1"/>
  <c r="DB4422" i="25" s="1"/>
  <c r="DB4423" i="25" s="1"/>
  <c r="DB4424" i="25" s="1"/>
  <c r="DB4425" i="25" s="1"/>
  <c r="DB4426" i="25" s="1"/>
  <c r="DB4427" i="25" s="1"/>
  <c r="DB4428" i="25" s="1"/>
  <c r="DB4429" i="25" s="1"/>
  <c r="DB4430" i="25" s="1"/>
  <c r="DB4431" i="25" s="1"/>
  <c r="DB4432" i="25" s="1"/>
  <c r="DB4433" i="25" s="1"/>
  <c r="DB4434" i="25" s="1"/>
  <c r="DB4435" i="25" s="1"/>
  <c r="DB4436" i="25" s="1"/>
  <c r="DB4437" i="25" s="1"/>
  <c r="DB4438" i="25" s="1"/>
  <c r="DB4439" i="25" s="1"/>
  <c r="DB4440" i="25" s="1"/>
  <c r="DB4441" i="25" s="1"/>
  <c r="DB4442" i="25" s="1"/>
  <c r="DB4443" i="25" s="1"/>
  <c r="DB4444" i="25" s="1"/>
  <c r="DB4445" i="25" s="1"/>
  <c r="DB4446" i="25" s="1"/>
  <c r="DB4447" i="25" s="1"/>
  <c r="DB4448" i="25" s="1"/>
  <c r="DB4449" i="25" s="1"/>
  <c r="DB4450" i="25" s="1"/>
  <c r="DB4451" i="25" s="1"/>
  <c r="DB4452" i="25" s="1"/>
  <c r="DB4453" i="25" s="1"/>
  <c r="DB4454" i="25" s="1"/>
  <c r="DB4455" i="25" s="1"/>
  <c r="DB4456" i="25" s="1"/>
  <c r="DB4457" i="25" s="1"/>
  <c r="DB4458" i="25" s="1"/>
  <c r="DB4459" i="25" s="1"/>
  <c r="DB4460" i="25" s="1"/>
  <c r="DB4461" i="25" s="1"/>
  <c r="DB4462" i="25" s="1"/>
  <c r="DB4463" i="25" s="1"/>
  <c r="DB4464" i="25" s="1"/>
  <c r="DB4465" i="25" s="1"/>
  <c r="DB4466" i="25" s="1"/>
  <c r="DB4467" i="25" s="1"/>
  <c r="DB4468" i="25" s="1"/>
  <c r="DB4469" i="25" s="1"/>
  <c r="DB4470" i="25" s="1"/>
  <c r="DB4471" i="25" s="1"/>
  <c r="DB4472" i="25" s="1"/>
  <c r="DB4473" i="25" s="1"/>
  <c r="DB4474" i="25" s="1"/>
  <c r="DB4475" i="25" s="1"/>
  <c r="DB4476" i="25" s="1"/>
  <c r="DB4477" i="25" s="1"/>
  <c r="DB4478" i="25" s="1"/>
  <c r="DB4479" i="25" s="1"/>
  <c r="DB4480" i="25" s="1"/>
  <c r="DB4481" i="25" s="1"/>
  <c r="DB4482" i="25" s="1"/>
  <c r="DB4483" i="25" s="1"/>
  <c r="DB4484" i="25" s="1"/>
  <c r="DB4485" i="25" s="1"/>
  <c r="DB4486" i="25" s="1"/>
  <c r="DB4487" i="25" s="1"/>
  <c r="DB4488" i="25" s="1"/>
  <c r="DB4489" i="25" s="1"/>
  <c r="DB4490" i="25" s="1"/>
  <c r="DB4491" i="25" s="1"/>
  <c r="DB4492" i="25" s="1"/>
  <c r="DB4493" i="25" s="1"/>
  <c r="DB4494" i="25" s="1"/>
  <c r="DB4495" i="25" s="1"/>
  <c r="DB4496" i="25" s="1"/>
  <c r="DB4497" i="25" s="1"/>
  <c r="DB4498" i="25" s="1"/>
  <c r="DB4499" i="25" s="1"/>
  <c r="DB4500" i="25" s="1"/>
  <c r="DB4501" i="25" s="1"/>
  <c r="DB4502" i="25" s="1"/>
  <c r="DB4503" i="25" s="1"/>
  <c r="DB4504" i="25" s="1"/>
  <c r="DB4505" i="25" s="1"/>
  <c r="DB4506" i="25" s="1"/>
  <c r="DB4507" i="25" s="1"/>
  <c r="DB4508" i="25" s="1"/>
  <c r="DB4509" i="25" s="1"/>
  <c r="DB4510" i="25" s="1"/>
  <c r="DB4511" i="25" s="1"/>
  <c r="DB4512" i="25" s="1"/>
  <c r="DB4513" i="25" s="1"/>
  <c r="DB4514" i="25" s="1"/>
  <c r="DB4515" i="25" s="1"/>
  <c r="DB4516" i="25" s="1"/>
  <c r="DB4517" i="25" s="1"/>
  <c r="DB4518" i="25" s="1"/>
  <c r="DB4519" i="25" s="1"/>
  <c r="DB4520" i="25" s="1"/>
  <c r="DB4521" i="25" s="1"/>
  <c r="DB4522" i="25" s="1"/>
  <c r="DB4523" i="25" s="1"/>
  <c r="DB4524" i="25" s="1"/>
  <c r="DB4525" i="25" s="1"/>
  <c r="DB4526" i="25" s="1"/>
  <c r="DB4527" i="25" s="1"/>
  <c r="DB4528" i="25" s="1"/>
  <c r="DB4529" i="25" s="1"/>
  <c r="DB4530" i="25" s="1"/>
  <c r="DB4531" i="25" s="1"/>
  <c r="DB4532" i="25" s="1"/>
  <c r="DB4533" i="25" s="1"/>
  <c r="DB4534" i="25" s="1"/>
  <c r="DB4535" i="25" s="1"/>
  <c r="DB4536" i="25" s="1"/>
  <c r="DB4537" i="25" s="1"/>
  <c r="DB4538" i="25" s="1"/>
  <c r="DB4539" i="25" s="1"/>
  <c r="DB4540" i="25" s="1"/>
  <c r="DB4541" i="25" s="1"/>
  <c r="DB4542" i="25" s="1"/>
  <c r="DB4543" i="25" s="1"/>
  <c r="DB4544" i="25" s="1"/>
  <c r="DB4545" i="25" s="1"/>
  <c r="DB4546" i="25" s="1"/>
  <c r="DB4547" i="25" s="1"/>
  <c r="DB4548" i="25" s="1"/>
  <c r="DB4549" i="25" s="1"/>
  <c r="DB4550" i="25" s="1"/>
  <c r="DB4551" i="25" s="1"/>
  <c r="DB4552" i="25" s="1"/>
  <c r="DB4553" i="25" s="1"/>
  <c r="DB4554" i="25" s="1"/>
  <c r="DB4555" i="25" s="1"/>
  <c r="DB4556" i="25" s="1"/>
  <c r="DB4557" i="25" s="1"/>
  <c r="DB4558" i="25" s="1"/>
  <c r="DB4559" i="25" s="1"/>
  <c r="DB4560" i="25" s="1"/>
  <c r="DB4561" i="25" s="1"/>
  <c r="DB4562" i="25" s="1"/>
  <c r="DB4563" i="25" s="1"/>
  <c r="DB4564" i="25" s="1"/>
  <c r="DB4565" i="25" s="1"/>
  <c r="DB4566" i="25" s="1"/>
  <c r="DB4567" i="25" s="1"/>
  <c r="DB4568" i="25" s="1"/>
  <c r="DB4569" i="25" s="1"/>
  <c r="DB4570" i="25" s="1"/>
  <c r="DB4571" i="25" s="1"/>
  <c r="DB4572" i="25" s="1"/>
  <c r="DB4573" i="25" s="1"/>
  <c r="DB4574" i="25" s="1"/>
  <c r="DB4575" i="25" s="1"/>
  <c r="DB4576" i="25" s="1"/>
  <c r="DB4577" i="25" s="1"/>
  <c r="DB4578" i="25" s="1"/>
  <c r="DB4579" i="25" s="1"/>
  <c r="DB4580" i="25" s="1"/>
  <c r="DB4581" i="25" s="1"/>
  <c r="DB4582" i="25" s="1"/>
  <c r="DB4583" i="25" s="1"/>
  <c r="DB4584" i="25" s="1"/>
  <c r="DB4585" i="25" s="1"/>
  <c r="DB4586" i="25" s="1"/>
  <c r="DB4587" i="25" s="1"/>
  <c r="DB4588" i="25" s="1"/>
  <c r="DB4589" i="25" s="1"/>
  <c r="DB4590" i="25" s="1"/>
  <c r="DB4591" i="25" s="1"/>
  <c r="DB4592" i="25" s="1"/>
  <c r="DB4593" i="25" s="1"/>
  <c r="DB4594" i="25" s="1"/>
  <c r="DB4595" i="25" s="1"/>
  <c r="DB4596" i="25" s="1"/>
  <c r="DB4597" i="25" s="1"/>
  <c r="DB4598" i="25" s="1"/>
  <c r="DB4599" i="25" s="1"/>
  <c r="DB4600" i="25" s="1"/>
  <c r="DB4601" i="25" s="1"/>
  <c r="DB4602" i="25" s="1"/>
  <c r="DB4603" i="25" s="1"/>
  <c r="DB4604" i="25" s="1"/>
  <c r="DB4605" i="25" s="1"/>
  <c r="DB4606" i="25" s="1"/>
  <c r="DB4607" i="25" s="1"/>
  <c r="DB4608" i="25" s="1"/>
  <c r="DB4609" i="25" s="1"/>
  <c r="DB4610" i="25" s="1"/>
  <c r="DB4611" i="25" s="1"/>
  <c r="DB4612" i="25" s="1"/>
  <c r="DB4613" i="25" s="1"/>
  <c r="DB4614" i="25" s="1"/>
  <c r="DB4615" i="25" s="1"/>
  <c r="DB4616" i="25" s="1"/>
  <c r="DB4617" i="25" s="1"/>
  <c r="DB4618" i="25" s="1"/>
  <c r="DB4619" i="25" s="1"/>
  <c r="DB4620" i="25" s="1"/>
  <c r="DB4621" i="25" s="1"/>
  <c r="DB4622" i="25" s="1"/>
  <c r="DB4623" i="25" s="1"/>
  <c r="DB4624" i="25" s="1"/>
  <c r="DB4625" i="25" s="1"/>
  <c r="DB4626" i="25" s="1"/>
  <c r="DB4627" i="25" s="1"/>
  <c r="DB4628" i="25" s="1"/>
  <c r="DB4629" i="25" s="1"/>
  <c r="DB4630" i="25" s="1"/>
  <c r="DB4631" i="25" s="1"/>
  <c r="DB4632" i="25" s="1"/>
  <c r="DB4633" i="25" s="1"/>
  <c r="DB4634" i="25" s="1"/>
  <c r="DB4635" i="25" s="1"/>
  <c r="DB4636" i="25" s="1"/>
  <c r="DB4637" i="25" s="1"/>
  <c r="DB4638" i="25" s="1"/>
  <c r="DB4639" i="25" s="1"/>
  <c r="DB4640" i="25" s="1"/>
  <c r="DB4641" i="25" s="1"/>
  <c r="DB4642" i="25" s="1"/>
  <c r="DB4643" i="25" s="1"/>
  <c r="DB4644" i="25" s="1"/>
  <c r="DB4645" i="25" s="1"/>
  <c r="DB4646" i="25" s="1"/>
  <c r="DB4647" i="25" s="1"/>
  <c r="DB4648" i="25" s="1"/>
  <c r="DB4649" i="25" s="1"/>
  <c r="DB4650" i="25" s="1"/>
  <c r="CX90" i="25"/>
  <c r="DF90" i="25" s="1"/>
  <c r="CX82" i="25"/>
  <c r="DF82" i="25" s="1"/>
  <c r="CX134" i="25"/>
  <c r="CX93" i="25"/>
  <c r="DF93" i="25" s="1"/>
  <c r="CX97" i="25"/>
  <c r="DF97" i="25" s="1"/>
  <c r="CX178" i="25"/>
  <c r="DF178" i="25" s="1"/>
  <c r="CX175" i="25"/>
  <c r="DF175" i="25" s="1"/>
  <c r="CX182" i="25"/>
  <c r="DF182" i="25" s="1"/>
  <c r="CX207" i="25"/>
  <c r="DF207" i="25" s="1"/>
  <c r="CX95" i="25"/>
  <c r="DF95" i="25" s="1"/>
  <c r="CX336" i="25"/>
  <c r="CX103" i="25"/>
  <c r="DF103" i="25" s="1"/>
  <c r="CX153" i="25"/>
  <c r="DF153" i="25" s="1"/>
  <c r="CX83" i="25"/>
  <c r="DF83" i="25" s="1"/>
  <c r="CX185" i="25"/>
  <c r="DF185" i="25" s="1"/>
  <c r="CX91" i="25"/>
  <c r="DF91" i="25" s="1"/>
  <c r="CX173" i="25"/>
  <c r="DF173" i="25" s="1"/>
  <c r="CX168" i="25"/>
  <c r="DF168" i="25" s="1"/>
  <c r="CX88" i="25"/>
  <c r="DF88" i="25" s="1"/>
  <c r="CX180" i="25"/>
  <c r="CX106" i="25"/>
  <c r="DF106" i="25" s="1"/>
  <c r="CX164" i="25"/>
  <c r="DF164" i="25" s="1"/>
  <c r="CX161" i="25"/>
  <c r="CX297" i="25"/>
  <c r="DF297" i="25" s="1"/>
  <c r="CX87" i="25"/>
  <c r="DF87" i="25" s="1"/>
  <c r="CX101" i="25"/>
  <c r="DF101" i="25" s="1"/>
  <c r="CX158" i="25"/>
  <c r="DF158" i="25" s="1"/>
  <c r="CU445" i="25"/>
  <c r="CU446" i="25" s="1"/>
  <c r="CV518" i="25"/>
  <c r="CU519" i="25"/>
  <c r="CV591" i="25"/>
  <c r="CU592" i="25"/>
  <c r="CX194" i="25"/>
  <c r="CX213" i="25"/>
  <c r="DF213" i="25" s="1"/>
  <c r="CX141" i="25"/>
  <c r="DF141" i="25" s="1"/>
  <c r="CX100" i="25"/>
  <c r="DF100" i="25" s="1"/>
  <c r="CX165" i="25"/>
  <c r="DF165" i="25" s="1"/>
  <c r="CX110" i="25"/>
  <c r="DF110" i="25" s="1"/>
  <c r="CX176" i="25"/>
  <c r="DF176" i="25" s="1"/>
  <c r="CX123" i="25"/>
  <c r="CX139" i="25"/>
  <c r="DF139" i="25" s="1"/>
  <c r="CX79" i="25"/>
  <c r="DF79" i="25" s="1"/>
  <c r="CX98" i="25"/>
  <c r="DF98" i="25" s="1"/>
  <c r="CX171" i="25"/>
  <c r="DF171" i="25" s="1"/>
  <c r="CX156" i="25"/>
  <c r="DF156" i="25" s="1"/>
  <c r="CX121" i="25"/>
  <c r="DF121" i="25" s="1"/>
  <c r="CX94" i="25"/>
  <c r="DF94" i="25" s="1"/>
  <c r="CX86" i="25"/>
  <c r="DF86" i="25" s="1"/>
  <c r="CX179" i="25"/>
  <c r="DF179" i="25" s="1"/>
  <c r="CX152" i="25"/>
  <c r="DF152" i="25" s="1"/>
  <c r="CX184" i="25"/>
  <c r="DF184" i="25" s="1"/>
  <c r="CX224" i="25"/>
  <c r="DF224" i="25" s="1"/>
  <c r="CX167" i="25"/>
  <c r="DF167" i="25" s="1"/>
  <c r="CX183" i="25"/>
  <c r="DF183" i="25" s="1"/>
  <c r="CX172" i="25"/>
  <c r="DF172" i="25" s="1"/>
  <c r="CX201" i="25"/>
  <c r="DF201" i="25" s="1"/>
  <c r="CX105" i="25"/>
  <c r="CX109" i="25"/>
  <c r="DF109" i="25" s="1"/>
  <c r="CX155" i="25"/>
  <c r="DF155" i="25" s="1"/>
  <c r="CX160" i="25"/>
  <c r="DF160" i="25" s="1"/>
  <c r="CX114" i="25"/>
  <c r="DF114" i="25" s="1"/>
  <c r="CX85" i="25"/>
  <c r="DF85" i="25" s="1"/>
  <c r="CX166" i="25"/>
  <c r="DF166" i="25" s="1"/>
  <c r="CX163" i="25"/>
  <c r="DF163" i="25" s="1"/>
  <c r="CX124" i="25"/>
  <c r="CX200" i="25"/>
  <c r="DF200" i="25" s="1"/>
  <c r="CX104" i="25"/>
  <c r="DF104" i="25" s="1"/>
  <c r="CX108" i="25"/>
  <c r="CX154" i="25"/>
  <c r="DF154" i="25" s="1"/>
  <c r="CX92" i="25"/>
  <c r="DF92" i="25" s="1"/>
  <c r="CX89" i="25"/>
  <c r="DF89" i="25" s="1"/>
  <c r="CX96" i="25"/>
  <c r="DF96" i="25" s="1"/>
  <c r="CX181" i="25"/>
  <c r="DF181" i="25" s="1"/>
  <c r="CX127" i="25"/>
  <c r="DF127" i="25" s="1"/>
  <c r="CX263" i="25"/>
  <c r="DF263" i="25" s="1"/>
  <c r="CX214" i="25"/>
  <c r="CX142" i="25"/>
  <c r="DF142" i="25" s="1"/>
  <c r="CX107" i="25"/>
  <c r="DF107" i="25" s="1"/>
  <c r="CX112" i="25"/>
  <c r="DF112" i="25" s="1"/>
  <c r="CX84" i="25"/>
  <c r="DF84" i="25" s="1"/>
  <c r="CX177" i="25"/>
  <c r="DF177" i="25" s="1"/>
  <c r="CX174" i="25"/>
  <c r="DF174" i="25" s="1"/>
  <c r="CX169" i="25"/>
  <c r="DF169" i="25" s="1"/>
  <c r="CX113" i="25"/>
  <c r="DF113" i="25" s="1"/>
  <c r="CX186" i="25"/>
  <c r="DF186" i="25" s="1"/>
  <c r="CX170" i="25"/>
  <c r="DF170" i="25" s="1"/>
  <c r="CO132" i="25"/>
  <c r="CS131" i="25" s="1"/>
  <c r="CX131" i="25" s="1"/>
  <c r="DF131" i="25" s="1"/>
  <c r="CX215" i="25"/>
  <c r="DF215" i="25" s="1"/>
  <c r="CV296" i="25"/>
  <c r="CX187" i="25"/>
  <c r="DF187" i="25" s="1"/>
  <c r="CX345" i="25"/>
  <c r="DF345" i="25" s="1"/>
  <c r="CO278" i="25"/>
  <c r="CS277" i="25" s="1"/>
  <c r="CX277" i="25" s="1"/>
  <c r="CO78" i="25"/>
  <c r="CS77" i="25" s="1"/>
  <c r="CX135" i="25"/>
  <c r="DF135" i="25" s="1"/>
  <c r="CX364" i="25"/>
  <c r="CZ364" i="25" s="1"/>
  <c r="DD364" i="25" s="1"/>
  <c r="CO117" i="25"/>
  <c r="CS116" i="25" s="1"/>
  <c r="CX116" i="25" s="1"/>
  <c r="DF116" i="25" s="1"/>
  <c r="CX211" i="25"/>
  <c r="DF211" i="25" s="1"/>
  <c r="CX140" i="25"/>
  <c r="DF140" i="25" s="1"/>
  <c r="CX337" i="25"/>
  <c r="DF337" i="25" s="1"/>
  <c r="CX292" i="25"/>
  <c r="DF292" i="25" s="1"/>
  <c r="CX210" i="25"/>
  <c r="DF210" i="25" s="1"/>
  <c r="CO191" i="25"/>
  <c r="CS190" i="25" s="1"/>
  <c r="CX209" i="25"/>
  <c r="DF209" i="25" s="1"/>
  <c r="CX138" i="25"/>
  <c r="CO151" i="25"/>
  <c r="CS150" i="25" s="1"/>
  <c r="CX220" i="25"/>
  <c r="DF220" i="25" s="1"/>
  <c r="CX221" i="25"/>
  <c r="DF221" i="25" s="1"/>
  <c r="CX208" i="25"/>
  <c r="DF208" i="25" s="1"/>
  <c r="CX147" i="25"/>
  <c r="DF147" i="25" s="1"/>
  <c r="CX148" i="25"/>
  <c r="DF148" i="25" s="1"/>
  <c r="CO118" i="25"/>
  <c r="CS117" i="25" s="1"/>
  <c r="CX136" i="25"/>
  <c r="DF136" i="25" s="1"/>
  <c r="CX272" i="25"/>
  <c r="DF272" i="25" s="1"/>
  <c r="CX143" i="25"/>
  <c r="CO126" i="25"/>
  <c r="CS125" i="25" s="1"/>
  <c r="CX125" i="25" s="1"/>
  <c r="DF125" i="25" s="1"/>
  <c r="CX216" i="25"/>
  <c r="DF216" i="25" s="1"/>
  <c r="CX144" i="25"/>
  <c r="DF144" i="25" s="1"/>
  <c r="CZ399" i="25"/>
  <c r="DD399" i="25" s="1"/>
  <c r="CZ274" i="25"/>
  <c r="DD274" i="25" s="1"/>
  <c r="DF274" i="25"/>
  <c r="CZ291" i="25"/>
  <c r="DD291" i="25" s="1"/>
  <c r="DF291" i="25"/>
  <c r="CT335" i="25"/>
  <c r="CY335" i="25"/>
  <c r="CT283" i="25"/>
  <c r="CY283" i="25"/>
  <c r="CT298" i="25"/>
  <c r="CY298" i="25"/>
  <c r="CT289" i="25"/>
  <c r="CY289" i="25"/>
  <c r="CT314" i="25"/>
  <c r="CY314" i="25"/>
  <c r="CT317" i="25"/>
  <c r="CY317" i="25"/>
  <c r="CT301" i="25"/>
  <c r="CY301" i="25"/>
  <c r="CT308" i="25"/>
  <c r="CY308" i="25"/>
  <c r="CT252" i="25"/>
  <c r="CY252" i="25"/>
  <c r="CT234" i="25"/>
  <c r="CY234" i="25"/>
  <c r="CT378" i="25"/>
  <c r="CY378" i="25"/>
  <c r="CT245" i="25"/>
  <c r="CY245" i="25"/>
  <c r="CT376" i="25"/>
  <c r="CY376" i="25"/>
  <c r="CT281" i="25"/>
  <c r="CY281" i="25"/>
  <c r="CT357" i="25"/>
  <c r="CY357" i="25"/>
  <c r="CT340" i="25"/>
  <c r="CY340" i="25"/>
  <c r="CT322" i="25"/>
  <c r="CY322" i="25"/>
  <c r="CT313" i="25"/>
  <c r="CY313" i="25"/>
  <c r="CT379" i="25"/>
  <c r="CY379" i="25"/>
  <c r="CT270" i="25"/>
  <c r="CY270" i="25"/>
  <c r="CT347" i="25"/>
  <c r="CY347" i="25"/>
  <c r="CT390" i="25"/>
  <c r="CY390" i="25"/>
  <c r="CT241" i="25"/>
  <c r="CY241" i="25"/>
  <c r="CT388" i="25"/>
  <c r="CY388" i="25"/>
  <c r="CT275" i="25"/>
  <c r="CY275" i="25"/>
  <c r="CT291" i="25"/>
  <c r="CY291" i="25"/>
  <c r="CT284" i="25"/>
  <c r="CY284" i="25"/>
  <c r="CT354" i="25"/>
  <c r="CY354" i="25"/>
  <c r="CT330" i="25"/>
  <c r="CY330" i="25"/>
  <c r="CT227" i="25"/>
  <c r="CY227" i="25"/>
  <c r="CT309" i="25"/>
  <c r="CY309" i="25"/>
  <c r="CT300" i="25"/>
  <c r="CY300" i="25"/>
  <c r="CT391" i="25"/>
  <c r="CY391" i="25"/>
  <c r="CT230" i="25"/>
  <c r="CY230" i="25"/>
  <c r="CT238" i="25"/>
  <c r="CY238" i="25"/>
  <c r="CT346" i="25"/>
  <c r="CY346" i="25"/>
  <c r="CT280" i="25"/>
  <c r="CY280" i="25"/>
  <c r="CT228" i="25"/>
  <c r="CY228" i="25"/>
  <c r="CT400" i="25"/>
  <c r="CY400" i="25"/>
  <c r="CT287" i="25"/>
  <c r="CY287" i="25"/>
  <c r="CT353" i="25"/>
  <c r="CY353" i="25"/>
  <c r="CT392" i="25"/>
  <c r="CY392" i="25"/>
  <c r="CT334" i="25"/>
  <c r="CY334" i="25"/>
  <c r="CT343" i="25"/>
  <c r="CY343" i="25"/>
  <c r="CT349" i="25"/>
  <c r="CY349" i="25"/>
  <c r="CT249" i="25"/>
  <c r="CY249" i="25"/>
  <c r="CT381" i="25"/>
  <c r="CY381" i="25"/>
  <c r="CT327" i="25"/>
  <c r="CY327" i="25"/>
  <c r="CT239" i="25"/>
  <c r="CY239" i="25"/>
  <c r="CT352" i="25"/>
  <c r="CY352" i="25"/>
  <c r="CT251" i="25"/>
  <c r="CY251" i="25"/>
  <c r="CT265" i="25"/>
  <c r="CY265" i="25"/>
  <c r="CT362" i="25"/>
  <c r="CY362" i="25"/>
  <c r="CT361" i="25"/>
  <c r="CY361" i="25"/>
  <c r="CT333" i="25"/>
  <c r="CY333" i="25"/>
  <c r="CT328" i="25"/>
  <c r="CY328" i="25"/>
  <c r="CY329" i="25"/>
  <c r="CT267" i="25"/>
  <c r="CY267" i="25"/>
  <c r="CT320" i="25"/>
  <c r="CY320" i="25"/>
  <c r="CT393" i="25"/>
  <c r="CY393" i="25"/>
  <c r="CT261" i="25"/>
  <c r="CY261" i="25"/>
  <c r="DF365" i="25"/>
  <c r="CT242" i="25"/>
  <c r="CY242" i="25"/>
  <c r="CT236" i="25"/>
  <c r="CY236" i="25"/>
  <c r="CT363" i="25"/>
  <c r="CY363" i="25"/>
  <c r="CT360" i="25"/>
  <c r="CY360" i="25"/>
  <c r="CT288" i="25"/>
  <c r="CY288" i="25"/>
  <c r="CT326" i="25"/>
  <c r="CY326" i="25"/>
  <c r="CT302" i="25"/>
  <c r="CY302" i="25"/>
  <c r="CT299" i="25"/>
  <c r="CY299" i="25"/>
  <c r="CT307" i="25"/>
  <c r="CY307" i="25"/>
  <c r="CT311" i="25"/>
  <c r="CY311" i="25"/>
  <c r="CT259" i="25"/>
  <c r="CY259" i="25"/>
  <c r="CT338" i="25"/>
  <c r="CY338" i="25"/>
  <c r="CT256" i="25"/>
  <c r="CY256" i="25"/>
  <c r="CT235" i="25"/>
  <c r="CY235" i="25"/>
  <c r="CT271" i="25"/>
  <c r="CY271" i="25"/>
  <c r="CT268" i="25"/>
  <c r="CY268" i="25"/>
  <c r="CY367" i="25"/>
  <c r="CT339" i="25"/>
  <c r="CY339" i="25"/>
  <c r="CY387" i="25"/>
  <c r="CT325" i="25"/>
  <c r="CY325" i="25"/>
  <c r="CT285" i="25"/>
  <c r="CY285" i="25"/>
  <c r="CT276" i="25"/>
  <c r="CY276" i="25"/>
  <c r="CT250" i="25"/>
  <c r="CY250" i="25"/>
  <c r="CT246" i="25"/>
  <c r="CY246" i="25"/>
  <c r="CT374" i="25"/>
  <c r="CY374" i="25"/>
  <c r="CT257" i="25"/>
  <c r="CY257" i="25"/>
  <c r="CT233" i="25"/>
  <c r="CY233" i="25"/>
  <c r="CT260" i="25"/>
  <c r="CY260" i="25"/>
  <c r="CT290" i="25"/>
  <c r="CY290" i="25"/>
  <c r="CT356" i="25"/>
  <c r="CY356" i="25"/>
  <c r="CT399" i="25"/>
  <c r="CY399" i="25"/>
  <c r="CT312" i="25"/>
  <c r="CY312" i="25"/>
  <c r="CT332" i="25"/>
  <c r="CY332" i="25"/>
  <c r="CT380" i="25"/>
  <c r="CY380" i="25"/>
  <c r="CT225" i="25"/>
  <c r="CY225" i="25"/>
  <c r="CT232" i="25"/>
  <c r="CY232" i="25"/>
  <c r="CT386" i="25"/>
  <c r="CY386" i="25"/>
  <c r="CT371" i="25"/>
  <c r="CY371" i="25"/>
  <c r="CT229" i="25"/>
  <c r="CY229" i="25"/>
  <c r="CT262" i="25"/>
  <c r="CY262" i="25"/>
  <c r="CT231" i="25"/>
  <c r="CY231" i="25"/>
  <c r="CT315" i="25"/>
  <c r="CY315" i="25"/>
  <c r="CT303" i="25"/>
  <c r="CY303" i="25"/>
  <c r="CT321" i="25"/>
  <c r="CY321" i="25"/>
  <c r="CT348" i="25"/>
  <c r="CY348" i="25"/>
  <c r="CT319" i="25"/>
  <c r="CY319" i="25"/>
  <c r="CT273" i="25"/>
  <c r="CY273" i="25"/>
  <c r="CT258" i="25"/>
  <c r="CY258" i="25"/>
  <c r="CT253" i="25"/>
  <c r="CY253" i="25"/>
  <c r="CT398" i="25"/>
  <c r="CY398" i="25"/>
  <c r="CT383" i="25"/>
  <c r="CY383" i="25"/>
  <c r="CT373" i="25"/>
  <c r="CY373" i="25"/>
  <c r="CT370" i="25"/>
  <c r="CY370" i="25"/>
  <c r="CT350" i="25"/>
  <c r="CY350" i="25"/>
  <c r="CT279" i="25"/>
  <c r="CY279" i="25"/>
  <c r="CT359" i="25"/>
  <c r="CY359" i="25"/>
  <c r="CT342" i="25"/>
  <c r="CY342" i="25"/>
  <c r="CT310" i="25"/>
  <c r="CY310" i="25"/>
  <c r="CT306" i="25"/>
  <c r="CY306" i="25"/>
  <c r="CT323" i="25"/>
  <c r="CY323" i="25"/>
  <c r="CT269" i="25"/>
  <c r="CY269" i="25"/>
  <c r="CT240" i="25"/>
  <c r="CY240" i="25"/>
  <c r="CT304" i="25"/>
  <c r="CY304" i="25"/>
  <c r="CT395" i="25"/>
  <c r="CY395" i="25"/>
  <c r="CT385" i="25"/>
  <c r="CY385" i="25"/>
  <c r="CY368" i="25"/>
  <c r="CT351" i="25"/>
  <c r="CY351" i="25"/>
  <c r="CT358" i="25"/>
  <c r="CY358" i="25"/>
  <c r="CT286" i="25"/>
  <c r="CY286" i="25"/>
  <c r="CT341" i="25"/>
  <c r="CY341" i="25"/>
  <c r="CT344" i="25"/>
  <c r="CY344" i="25"/>
  <c r="CT305" i="25"/>
  <c r="CY305" i="25"/>
  <c r="CT274" i="25"/>
  <c r="CY274" i="25"/>
  <c r="CT244" i="25"/>
  <c r="CY244" i="25"/>
  <c r="CT255" i="25"/>
  <c r="CY255" i="25"/>
  <c r="CT318" i="25"/>
  <c r="CY318" i="25"/>
  <c r="CT226" i="25"/>
  <c r="CY226" i="25"/>
  <c r="CT397" i="25"/>
  <c r="CY397" i="25"/>
  <c r="CT369" i="25"/>
  <c r="CY369" i="25"/>
  <c r="DB369" i="25" s="1"/>
  <c r="CT294" i="25"/>
  <c r="CY294" i="25"/>
  <c r="CT355" i="25"/>
  <c r="CY355" i="25"/>
  <c r="CT282" i="25"/>
  <c r="CY282" i="25"/>
  <c r="CT316" i="25"/>
  <c r="CY316" i="25"/>
  <c r="CT331" i="25"/>
  <c r="CY331" i="25"/>
  <c r="CT254" i="25"/>
  <c r="CY254" i="25"/>
  <c r="CT237" i="25"/>
  <c r="CY237" i="25"/>
  <c r="CT243" i="25"/>
  <c r="CY243" i="25"/>
  <c r="CT247" i="25"/>
  <c r="CY247" i="25"/>
  <c r="CT266" i="25"/>
  <c r="CY266" i="25"/>
  <c r="CT248" i="25"/>
  <c r="CY248" i="25"/>
  <c r="CT324" i="25"/>
  <c r="CY324" i="25"/>
  <c r="CP220" i="25"/>
  <c r="CS220" i="25"/>
  <c r="CZ402" i="25"/>
  <c r="DD402" i="25" s="1"/>
  <c r="CZ352" i="25"/>
  <c r="DD352" i="25" s="1"/>
  <c r="CZ329" i="25"/>
  <c r="DD329" i="25" s="1"/>
  <c r="CT329" i="25"/>
  <c r="CZ334" i="25"/>
  <c r="DD334" i="25" s="1"/>
  <c r="CZ367" i="25"/>
  <c r="DD367" i="25" s="1"/>
  <c r="CT367" i="25"/>
  <c r="CZ387" i="25"/>
  <c r="CT387" i="25"/>
  <c r="CZ368" i="25"/>
  <c r="CT368" i="25"/>
  <c r="CR199" i="25"/>
  <c r="CO199" i="25"/>
  <c r="CS198" i="25" s="1"/>
  <c r="CQ146" i="25"/>
  <c r="CP146" i="25"/>
  <c r="CQ219" i="25"/>
  <c r="CP219" i="25"/>
  <c r="DF206" i="25"/>
  <c r="CP147" i="25"/>
  <c r="DF133" i="25"/>
  <c r="CR149" i="25"/>
  <c r="DF336" i="25"/>
  <c r="DF197" i="25"/>
  <c r="DF194" i="25"/>
  <c r="DF123" i="25"/>
  <c r="DF162" i="25"/>
  <c r="DF124" i="25"/>
  <c r="DF196" i="25"/>
  <c r="DF180" i="25"/>
  <c r="DF193" i="25"/>
  <c r="DF138" i="25"/>
  <c r="DF161" i="25"/>
  <c r="DF81" i="25"/>
  <c r="DF108" i="25"/>
  <c r="DF137" i="25"/>
  <c r="DF128" i="25"/>
  <c r="DF111" i="25"/>
  <c r="CR222" i="25"/>
  <c r="DF264" i="25"/>
  <c r="DF214" i="25"/>
  <c r="DF134" i="25"/>
  <c r="DF143" i="25"/>
  <c r="DF217" i="25"/>
  <c r="CZ232" i="25"/>
  <c r="DD232" i="25" s="1"/>
  <c r="CZ363" i="25"/>
  <c r="DD363" i="25" s="1"/>
  <c r="CZ321" i="25"/>
  <c r="DD321" i="25" s="1"/>
  <c r="CZ261" i="25"/>
  <c r="CZ343" i="25"/>
  <c r="DD343" i="25" s="1"/>
  <c r="CZ286" i="25"/>
  <c r="DD286" i="25" s="1"/>
  <c r="CZ322" i="25"/>
  <c r="DD322" i="25" s="1"/>
  <c r="CZ228" i="25"/>
  <c r="DD228" i="25" s="1"/>
  <c r="CZ312" i="25"/>
  <c r="DD312" i="25" s="1"/>
  <c r="CZ269" i="25"/>
  <c r="DD269" i="25" s="1"/>
  <c r="CZ398" i="25"/>
  <c r="DD398" i="25" s="1"/>
  <c r="CZ348" i="25"/>
  <c r="DD348" i="25" s="1"/>
  <c r="CZ276" i="25"/>
  <c r="DD276" i="25" s="1"/>
  <c r="CZ241" i="25"/>
  <c r="CZ244" i="25"/>
  <c r="DD244" i="25" s="1"/>
  <c r="CZ324" i="25"/>
  <c r="DD324" i="25" s="1"/>
  <c r="CZ332" i="25"/>
  <c r="CZ235" i="25"/>
  <c r="DD235" i="25" s="1"/>
  <c r="CZ323" i="25"/>
  <c r="DD323" i="25" s="1"/>
  <c r="CZ300" i="25"/>
  <c r="DD300" i="25" s="1"/>
  <c r="CZ250" i="25"/>
  <c r="DD250" i="25" s="1"/>
  <c r="CZ273" i="25"/>
  <c r="DD273" i="25" s="1"/>
  <c r="CZ356" i="25"/>
  <c r="DD356" i="25" s="1"/>
  <c r="CZ283" i="25"/>
  <c r="DD283" i="25" s="1"/>
  <c r="CZ393" i="25"/>
  <c r="DD393" i="25" s="1"/>
  <c r="CZ267" i="25"/>
  <c r="DD267" i="25" s="1"/>
  <c r="CZ308" i="25"/>
  <c r="DD308" i="25" s="1"/>
  <c r="CZ342" i="25"/>
  <c r="DD342" i="25" s="1"/>
  <c r="CZ318" i="25"/>
  <c r="DD318" i="25" s="1"/>
  <c r="CZ281" i="25"/>
  <c r="DD281" i="25" s="1"/>
  <c r="CZ285" i="25"/>
  <c r="DD285" i="25" s="1"/>
  <c r="CZ314" i="25"/>
  <c r="CZ288" i="25"/>
  <c r="DD288" i="25" s="1"/>
  <c r="CZ350" i="25"/>
  <c r="CZ305" i="25"/>
  <c r="DD305" i="25" s="1"/>
  <c r="CZ371" i="25"/>
  <c r="DD371" i="25" s="1"/>
  <c r="CZ239" i="25"/>
  <c r="DD239" i="25" s="1"/>
  <c r="CZ255" i="25"/>
  <c r="DD255" i="25" s="1"/>
  <c r="CZ251" i="25"/>
  <c r="DD251" i="25" s="1"/>
  <c r="CZ377" i="25"/>
  <c r="DD377" i="25" s="1"/>
  <c r="CZ319" i="25"/>
  <c r="DD319" i="25" s="1"/>
  <c r="CZ380" i="25"/>
  <c r="DD380" i="25" s="1"/>
  <c r="CZ328" i="25"/>
  <c r="DD328" i="25" s="1"/>
  <c r="CZ299" i="25"/>
  <c r="DD299" i="25" s="1"/>
  <c r="CZ391" i="25"/>
  <c r="DD391" i="25" s="1"/>
  <c r="CZ243" i="25"/>
  <c r="DD243" i="25" s="1"/>
  <c r="CZ390" i="25"/>
  <c r="DD390" i="25" s="1"/>
  <c r="CZ344" i="25"/>
  <c r="DD344" i="25" s="1"/>
  <c r="CZ289" i="25"/>
  <c r="CZ284" i="25"/>
  <c r="DD284" i="25" s="1"/>
  <c r="CZ294" i="25"/>
  <c r="DD295" i="25" s="1"/>
  <c r="CZ240" i="25"/>
  <c r="CZ245" i="25"/>
  <c r="DD245" i="25" s="1"/>
  <c r="CZ306" i="25"/>
  <c r="DD306" i="25" s="1"/>
  <c r="CZ304" i="25"/>
  <c r="DD304" i="25" s="1"/>
  <c r="CZ383" i="25"/>
  <c r="DD383" i="25" s="1"/>
  <c r="CZ242" i="25"/>
  <c r="DD242" i="25" s="1"/>
  <c r="CZ247" i="25"/>
  <c r="DD247" i="25" s="1"/>
  <c r="CZ389" i="25"/>
  <c r="DD389" i="25" s="1"/>
  <c r="CZ317" i="25"/>
  <c r="DD317" i="25" s="1"/>
  <c r="CZ254" i="25"/>
  <c r="DD254" i="25" s="1"/>
  <c r="CZ392" i="25"/>
  <c r="DD392" i="25" s="1"/>
  <c r="CZ346" i="25"/>
  <c r="DD346" i="25" s="1"/>
  <c r="CZ252" i="25"/>
  <c r="DD252" i="25" s="1"/>
  <c r="CZ382" i="25"/>
  <c r="DD382" i="25" s="1"/>
  <c r="CZ353" i="25"/>
  <c r="DD353" i="25" s="1"/>
  <c r="CZ258" i="25"/>
  <c r="CZ339" i="25"/>
  <c r="DD339" i="25" s="1"/>
  <c r="CZ340" i="25"/>
  <c r="DD340" i="25" s="1"/>
  <c r="CZ275" i="25"/>
  <c r="DD275" i="25" s="1"/>
  <c r="CZ358" i="25"/>
  <c r="DD358" i="25" s="1"/>
  <c r="CZ316" i="25"/>
  <c r="DD316" i="25" s="1"/>
  <c r="CZ271" i="25"/>
  <c r="DD271" i="25" s="1"/>
  <c r="CZ310" i="25"/>
  <c r="DD310" i="25" s="1"/>
  <c r="CZ233" i="25"/>
  <c r="DD233" i="25" s="1"/>
  <c r="CZ315" i="25"/>
  <c r="DD315" i="25" s="1"/>
  <c r="CZ395" i="25"/>
  <c r="DD395" i="25" s="1"/>
  <c r="CZ301" i="25"/>
  <c r="DD301" i="25" s="1"/>
  <c r="CZ246" i="25"/>
  <c r="DD246" i="25" s="1"/>
  <c r="CZ327" i="25"/>
  <c r="DD327" i="25" s="1"/>
  <c r="CZ227" i="25"/>
  <c r="DD227" i="25" s="1"/>
  <c r="CZ331" i="25"/>
  <c r="DD332" i="25" s="1"/>
  <c r="CZ394" i="25"/>
  <c r="DD394" i="25" s="1"/>
  <c r="CZ338" i="25"/>
  <c r="DD338" i="25" s="1"/>
  <c r="CZ355" i="25"/>
  <c r="DD355" i="25" s="1"/>
  <c r="CZ361" i="25"/>
  <c r="CZ298" i="25"/>
  <c r="DD298" i="25" s="1"/>
  <c r="CZ307" i="25"/>
  <c r="DD307" i="25" s="1"/>
  <c r="CZ290" i="25"/>
  <c r="DD290" i="25" s="1"/>
  <c r="CZ376" i="25"/>
  <c r="DD376" i="25" s="1"/>
  <c r="CZ229" i="25"/>
  <c r="DD229" i="25" s="1"/>
  <c r="CZ270" i="25"/>
  <c r="DD270" i="25" s="1"/>
  <c r="CZ238" i="25"/>
  <c r="DD238" i="25" s="1"/>
  <c r="CZ279" i="25"/>
  <c r="DD279" i="25" s="1"/>
  <c r="CZ378" i="25"/>
  <c r="DD378" i="25" s="1"/>
  <c r="CZ386" i="25"/>
  <c r="DD386" i="25" s="1"/>
  <c r="CZ341" i="25"/>
  <c r="DD341" i="25" s="1"/>
  <c r="CZ362" i="25"/>
  <c r="CZ253" i="25"/>
  <c r="DD253" i="25" s="1"/>
  <c r="CZ262" i="25"/>
  <c r="CZ282" i="25"/>
  <c r="DD282" i="25" s="1"/>
  <c r="CZ351" i="25"/>
  <c r="DD351" i="25" s="1"/>
  <c r="CZ401" i="25"/>
  <c r="DD401" i="25" s="1"/>
  <c r="CZ256" i="25"/>
  <c r="DD256" i="25" s="1"/>
  <c r="CZ266" i="25"/>
  <c r="DD266" i="25" s="1"/>
  <c r="CZ330" i="25"/>
  <c r="DD330" i="25" s="1"/>
  <c r="CZ388" i="25"/>
  <c r="DD388" i="25" s="1"/>
  <c r="CZ309" i="25"/>
  <c r="DD309" i="25" s="1"/>
  <c r="CZ234" i="25"/>
  <c r="DD234" i="25" s="1"/>
  <c r="CZ231" i="25"/>
  <c r="DD231" i="25" s="1"/>
  <c r="CZ226" i="25"/>
  <c r="DD226" i="25" s="1"/>
  <c r="CZ373" i="25"/>
  <c r="DD373" i="25" s="1"/>
  <c r="CZ374" i="25"/>
  <c r="DD374" i="25" s="1"/>
  <c r="CR218" i="25"/>
  <c r="CZ259" i="25"/>
  <c r="CZ260" i="25"/>
  <c r="DD260" i="25" s="1"/>
  <c r="CZ365" i="25"/>
  <c r="DD365" i="25" s="1"/>
  <c r="CZ359" i="25"/>
  <c r="DD359" i="25" s="1"/>
  <c r="CZ313" i="25"/>
  <c r="DD313" i="25" s="1"/>
  <c r="CZ248" i="25"/>
  <c r="DD248" i="25" s="1"/>
  <c r="CZ326" i="25"/>
  <c r="DD326" i="25" s="1"/>
  <c r="CZ357" i="25"/>
  <c r="DD357" i="25" s="1"/>
  <c r="CZ320" i="25"/>
  <c r="DD320" i="25" s="1"/>
  <c r="CZ325" i="25"/>
  <c r="DD325" i="25" s="1"/>
  <c r="CZ333" i="25"/>
  <c r="DD333" i="25" s="1"/>
  <c r="CZ400" i="25"/>
  <c r="DD400" i="25" s="1"/>
  <c r="CZ354" i="25"/>
  <c r="DD354" i="25" s="1"/>
  <c r="CZ225" i="25"/>
  <c r="DD225" i="25" s="1"/>
  <c r="CZ257" i="25"/>
  <c r="DD257" i="25" s="1"/>
  <c r="CZ249" i="25"/>
  <c r="DD249" i="25" s="1"/>
  <c r="CZ385" i="25"/>
  <c r="DD385" i="25" s="1"/>
  <c r="CZ347" i="25"/>
  <c r="DD347" i="25" s="1"/>
  <c r="CZ381" i="25"/>
  <c r="DD381" i="25" s="1"/>
  <c r="CZ335" i="25"/>
  <c r="CZ287" i="25"/>
  <c r="DD287" i="25" s="1"/>
  <c r="CZ280" i="25"/>
  <c r="DD280" i="25" s="1"/>
  <c r="CZ237" i="25"/>
  <c r="DD237" i="25" s="1"/>
  <c r="CZ230" i="25"/>
  <c r="CZ349" i="25"/>
  <c r="DD350" i="25" s="1"/>
  <c r="CZ302" i="25"/>
  <c r="DD302" i="25" s="1"/>
  <c r="CZ265" i="25"/>
  <c r="DD265" i="25" s="1"/>
  <c r="CZ311" i="25"/>
  <c r="DD311" i="25" s="1"/>
  <c r="CZ303" i="25"/>
  <c r="CZ360" i="25"/>
  <c r="DD360" i="25" s="1"/>
  <c r="CZ236" i="25"/>
  <c r="DD236" i="25" s="1"/>
  <c r="CZ379" i="25"/>
  <c r="DD379" i="25" s="1"/>
  <c r="CZ397" i="25"/>
  <c r="DD397" i="25" s="1"/>
  <c r="CZ268" i="25"/>
  <c r="DD268" i="25" s="1"/>
  <c r="CZ369" i="25"/>
  <c r="DD369" i="25" s="1"/>
  <c r="CZ370" i="25"/>
  <c r="DD370" i="25" s="1"/>
  <c r="CR145" i="25"/>
  <c r="CQ145" i="25"/>
  <c r="CX145" i="25" s="1"/>
  <c r="CQ218" i="25"/>
  <c r="CX218" i="25" s="1"/>
  <c r="CR278" i="25"/>
  <c r="DF277" i="25"/>
  <c r="CR191" i="25"/>
  <c r="CR151" i="25"/>
  <c r="CR117" i="25"/>
  <c r="CR126" i="25"/>
  <c r="CR78" i="25"/>
  <c r="CR132" i="25"/>
  <c r="CR118" i="25"/>
  <c r="CZ292" i="25" l="1"/>
  <c r="DD292" i="25" s="1"/>
  <c r="CY364" i="25"/>
  <c r="CT364" i="25"/>
  <c r="DD335" i="25"/>
  <c r="CX126" i="25"/>
  <c r="DF126" i="25" s="1"/>
  <c r="DB370" i="25"/>
  <c r="DB371" i="25" s="1"/>
  <c r="DB372" i="25" s="1"/>
  <c r="DB373" i="25" s="1"/>
  <c r="DB374" i="25" s="1"/>
  <c r="DB375" i="25" s="1"/>
  <c r="DB376" i="25" s="1"/>
  <c r="DB377" i="25" s="1"/>
  <c r="DB378" i="25" s="1"/>
  <c r="DB379" i="25" s="1"/>
  <c r="DB380" i="25" s="1"/>
  <c r="DB381" i="25" s="1"/>
  <c r="DB382" i="25" s="1"/>
  <c r="DB383" i="25" s="1"/>
  <c r="DB384" i="25" s="1"/>
  <c r="DB385" i="25" s="1"/>
  <c r="DB386" i="25" s="1"/>
  <c r="DB387" i="25" s="1"/>
  <c r="DB388" i="25" s="1"/>
  <c r="DB389" i="25" s="1"/>
  <c r="DB390" i="25" s="1"/>
  <c r="DB391" i="25" s="1"/>
  <c r="DB392" i="25" s="1"/>
  <c r="DB393" i="25" s="1"/>
  <c r="DB394" i="25" s="1"/>
  <c r="DB395" i="25" s="1"/>
  <c r="DB396" i="25" s="1"/>
  <c r="DB397" i="25" s="1"/>
  <c r="DB398" i="25" s="1"/>
  <c r="DB399" i="25" s="1"/>
  <c r="DB400" i="25" s="1"/>
  <c r="DB401" i="25" s="1"/>
  <c r="DB402" i="25" s="1"/>
  <c r="DB403" i="25" s="1"/>
  <c r="DB404" i="25" s="1"/>
  <c r="DB405" i="25" s="1"/>
  <c r="DB406" i="25" s="1"/>
  <c r="DB407" i="25" s="1"/>
  <c r="DB408" i="25" s="1"/>
  <c r="DB409" i="25" s="1"/>
  <c r="DB410" i="25" s="1"/>
  <c r="DB411" i="25" s="1"/>
  <c r="DB412" i="25" s="1"/>
  <c r="DB413" i="25" s="1"/>
  <c r="DB414" i="25" s="1"/>
  <c r="DB415" i="25" s="1"/>
  <c r="DB416" i="25" s="1"/>
  <c r="DB417" i="25" s="1"/>
  <c r="DB418" i="25" s="1"/>
  <c r="DB419" i="25" s="1"/>
  <c r="DB420" i="25" s="1"/>
  <c r="DB421" i="25" s="1"/>
  <c r="DB422" i="25" s="1"/>
  <c r="DB423" i="25" s="1"/>
  <c r="DB424" i="25" s="1"/>
  <c r="DB425" i="25" s="1"/>
  <c r="DB426" i="25" s="1"/>
  <c r="DB427" i="25" s="1"/>
  <c r="DB428" i="25" s="1"/>
  <c r="DB429" i="25" s="1"/>
  <c r="DB430" i="25" s="1"/>
  <c r="DB431" i="25" s="1"/>
  <c r="DB432" i="25" s="1"/>
  <c r="DB433" i="25" s="1"/>
  <c r="DB434" i="25" s="1"/>
  <c r="DB435" i="25" s="1"/>
  <c r="DB436" i="25" s="1"/>
  <c r="DB437" i="25" s="1"/>
  <c r="DB438" i="25" s="1"/>
  <c r="DB439" i="25" s="1"/>
  <c r="DB440" i="25" s="1"/>
  <c r="DB441" i="25" s="1"/>
  <c r="CX117" i="25"/>
  <c r="DF117" i="25" s="1"/>
  <c r="CV445" i="25"/>
  <c r="CV519" i="25"/>
  <c r="CU520" i="25"/>
  <c r="CV592" i="25"/>
  <c r="CU593" i="25"/>
  <c r="CV446" i="25"/>
  <c r="CU447" i="25"/>
  <c r="DD387" i="25"/>
  <c r="CX151" i="25"/>
  <c r="DF151" i="25" s="1"/>
  <c r="CT292" i="25"/>
  <c r="CX278" i="25"/>
  <c r="DF278" i="25" s="1"/>
  <c r="CO205" i="25"/>
  <c r="CS204" i="25" s="1"/>
  <c r="CX204" i="25" s="1"/>
  <c r="DF204" i="25" s="1"/>
  <c r="CX219" i="25"/>
  <c r="DF219" i="25" s="1"/>
  <c r="CY292" i="25"/>
  <c r="CY345" i="25"/>
  <c r="CZ345" i="25"/>
  <c r="DD345" i="25" s="1"/>
  <c r="CT345" i="25"/>
  <c r="CX132" i="25"/>
  <c r="DF132" i="25" s="1"/>
  <c r="CX191" i="25"/>
  <c r="DF191" i="25" s="1"/>
  <c r="DF364" i="25"/>
  <c r="CO190" i="25"/>
  <c r="CS189" i="25" s="1"/>
  <c r="CX189" i="25" s="1"/>
  <c r="DF189" i="25" s="1"/>
  <c r="CX118" i="25"/>
  <c r="DF118" i="25" s="1"/>
  <c r="CX78" i="25"/>
  <c r="DF78" i="25" s="1"/>
  <c r="CX146" i="25"/>
  <c r="CX199" i="25"/>
  <c r="DF199" i="25" s="1"/>
  <c r="CX198" i="25"/>
  <c r="DF198" i="25" s="1"/>
  <c r="DF119" i="25"/>
  <c r="DF105" i="25"/>
  <c r="CZ110" i="25"/>
  <c r="DD110" i="25" s="1"/>
  <c r="DD368" i="25"/>
  <c r="CY160" i="25"/>
  <c r="CT277" i="25"/>
  <c r="CY277" i="25"/>
  <c r="CT188" i="25"/>
  <c r="CY188" i="25"/>
  <c r="CT116" i="25"/>
  <c r="CY116" i="25"/>
  <c r="CT220" i="25"/>
  <c r="CY220" i="25"/>
  <c r="CT171" i="25"/>
  <c r="CY171" i="25"/>
  <c r="CT163" i="25"/>
  <c r="CY163" i="25"/>
  <c r="CT167" i="25"/>
  <c r="CY167" i="25"/>
  <c r="CT114" i="25"/>
  <c r="CY114" i="25"/>
  <c r="CT120" i="25"/>
  <c r="CY120" i="25"/>
  <c r="CT196" i="25"/>
  <c r="CY196" i="25"/>
  <c r="CT99" i="25"/>
  <c r="CY99" i="25"/>
  <c r="CT104" i="25"/>
  <c r="CY104" i="25"/>
  <c r="CT165" i="25"/>
  <c r="CY165" i="25"/>
  <c r="CY264" i="25"/>
  <c r="CT166" i="25"/>
  <c r="CY166" i="25"/>
  <c r="CT184" i="25"/>
  <c r="CY184" i="25"/>
  <c r="CT94" i="25"/>
  <c r="CY94" i="25"/>
  <c r="CT193" i="25"/>
  <c r="CY193" i="25"/>
  <c r="CT129" i="25"/>
  <c r="CY129" i="25"/>
  <c r="CT95" i="25"/>
  <c r="CY95" i="25"/>
  <c r="CT85" i="25"/>
  <c r="CY85" i="25"/>
  <c r="CT84" i="25"/>
  <c r="CY84" i="25"/>
  <c r="CT144" i="25"/>
  <c r="CY144" i="25"/>
  <c r="CT209" i="25"/>
  <c r="CY209" i="25"/>
  <c r="CT200" i="25"/>
  <c r="CY200" i="25"/>
  <c r="CT113" i="25"/>
  <c r="CY113" i="25"/>
  <c r="CT143" i="25"/>
  <c r="CY143" i="25"/>
  <c r="CT179" i="25"/>
  <c r="CY179" i="25"/>
  <c r="CT124" i="25"/>
  <c r="CY124" i="25"/>
  <c r="CT122" i="25"/>
  <c r="CY122" i="25"/>
  <c r="CT212" i="25"/>
  <c r="CY212" i="25"/>
  <c r="CT216" i="25"/>
  <c r="CY216" i="25"/>
  <c r="CT182" i="25"/>
  <c r="CY182" i="25"/>
  <c r="CT87" i="25"/>
  <c r="CY87" i="25"/>
  <c r="CY192" i="25"/>
  <c r="CT130" i="25"/>
  <c r="CY130" i="25"/>
  <c r="CT162" i="25"/>
  <c r="CY162" i="25"/>
  <c r="CT186" i="25"/>
  <c r="CY186" i="25"/>
  <c r="CT187" i="25"/>
  <c r="CY187" i="25"/>
  <c r="CT131" i="25"/>
  <c r="CY131" i="25"/>
  <c r="CT263" i="25"/>
  <c r="CY263" i="25"/>
  <c r="CT138" i="25"/>
  <c r="CY138" i="25"/>
  <c r="CT224" i="25"/>
  <c r="CY224" i="25"/>
  <c r="DB224" i="25" s="1"/>
  <c r="DB225" i="25" s="1"/>
  <c r="DB226" i="25" s="1"/>
  <c r="DB227" i="25" s="1"/>
  <c r="DB228" i="25" s="1"/>
  <c r="DB229" i="25" s="1"/>
  <c r="DB230" i="25" s="1"/>
  <c r="DB231" i="25" s="1"/>
  <c r="DB232" i="25" s="1"/>
  <c r="DB233" i="25" s="1"/>
  <c r="DB234" i="25" s="1"/>
  <c r="DB235" i="25" s="1"/>
  <c r="DB236" i="25" s="1"/>
  <c r="DB237" i="25" s="1"/>
  <c r="DB238" i="25" s="1"/>
  <c r="DB239" i="25" s="1"/>
  <c r="DB240" i="25" s="1"/>
  <c r="DB241" i="25" s="1"/>
  <c r="DB242" i="25" s="1"/>
  <c r="DB243" i="25" s="1"/>
  <c r="DB244" i="25" s="1"/>
  <c r="DB245" i="25" s="1"/>
  <c r="DB246" i="25" s="1"/>
  <c r="DB247" i="25" s="1"/>
  <c r="DB248" i="25" s="1"/>
  <c r="DB249" i="25" s="1"/>
  <c r="DB250" i="25" s="1"/>
  <c r="DB251" i="25" s="1"/>
  <c r="DB252" i="25" s="1"/>
  <c r="DB253" i="25" s="1"/>
  <c r="DB254" i="25" s="1"/>
  <c r="DB255" i="25" s="1"/>
  <c r="DB256" i="25" s="1"/>
  <c r="DB257" i="25" s="1"/>
  <c r="DB258" i="25" s="1"/>
  <c r="DB259" i="25" s="1"/>
  <c r="DB260" i="25" s="1"/>
  <c r="DB261" i="25" s="1"/>
  <c r="DB262" i="25" s="1"/>
  <c r="CT134" i="25"/>
  <c r="CY134" i="25"/>
  <c r="CT140" i="25"/>
  <c r="CY140" i="25"/>
  <c r="CT139" i="25"/>
  <c r="CY139" i="25"/>
  <c r="CY175" i="25"/>
  <c r="CT102" i="25"/>
  <c r="CY102" i="25"/>
  <c r="CT201" i="25"/>
  <c r="CY201" i="25"/>
  <c r="CT180" i="25"/>
  <c r="CY180" i="25"/>
  <c r="CT203" i="25"/>
  <c r="CY203" i="25"/>
  <c r="CT159" i="25"/>
  <c r="CY159" i="25"/>
  <c r="CT97" i="25"/>
  <c r="CY97" i="25"/>
  <c r="CT206" i="25"/>
  <c r="CY206" i="25"/>
  <c r="CT135" i="25"/>
  <c r="CY135" i="25"/>
  <c r="CT117" i="25"/>
  <c r="CY108" i="25"/>
  <c r="CT133" i="25"/>
  <c r="CY133" i="25"/>
  <c r="CT125" i="25"/>
  <c r="CY125" i="25"/>
  <c r="CT141" i="25"/>
  <c r="CY141" i="25"/>
  <c r="CT297" i="25"/>
  <c r="CU297" i="25" s="1"/>
  <c r="CU298" i="25" s="1"/>
  <c r="CY297" i="25"/>
  <c r="DB297" i="25" s="1"/>
  <c r="DB298" i="25" s="1"/>
  <c r="DB299" i="25" s="1"/>
  <c r="DB300" i="25" s="1"/>
  <c r="DB301" i="25" s="1"/>
  <c r="DB302" i="25" s="1"/>
  <c r="DB303" i="25" s="1"/>
  <c r="DB304" i="25" s="1"/>
  <c r="DB305" i="25" s="1"/>
  <c r="DB306" i="25" s="1"/>
  <c r="DB307" i="25" s="1"/>
  <c r="DB308" i="25" s="1"/>
  <c r="DB309" i="25" s="1"/>
  <c r="DB310" i="25" s="1"/>
  <c r="DB311" i="25" s="1"/>
  <c r="DB312" i="25" s="1"/>
  <c r="DB313" i="25" s="1"/>
  <c r="DB314" i="25" s="1"/>
  <c r="DB315" i="25" s="1"/>
  <c r="DB316" i="25" s="1"/>
  <c r="DB317" i="25" s="1"/>
  <c r="DB318" i="25" s="1"/>
  <c r="DB319" i="25" s="1"/>
  <c r="DB320" i="25" s="1"/>
  <c r="DB321" i="25" s="1"/>
  <c r="DB322" i="25" s="1"/>
  <c r="DB323" i="25" s="1"/>
  <c r="DB324" i="25" s="1"/>
  <c r="DB325" i="25" s="1"/>
  <c r="DB326" i="25" s="1"/>
  <c r="DB327" i="25" s="1"/>
  <c r="DB328" i="25" s="1"/>
  <c r="DB329" i="25" s="1"/>
  <c r="DB330" i="25" s="1"/>
  <c r="DB331" i="25" s="1"/>
  <c r="DB332" i="25" s="1"/>
  <c r="DB333" i="25" s="1"/>
  <c r="DB334" i="25" s="1"/>
  <c r="DB335" i="25" s="1"/>
  <c r="CY111" i="25"/>
  <c r="CT181" i="25"/>
  <c r="CY181" i="25"/>
  <c r="CT178" i="25"/>
  <c r="CY178" i="25"/>
  <c r="CT101" i="25"/>
  <c r="CY101" i="25"/>
  <c r="CT90" i="25"/>
  <c r="CY90" i="25"/>
  <c r="CT185" i="25"/>
  <c r="CY185" i="25"/>
  <c r="CT88" i="25"/>
  <c r="CY88" i="25"/>
  <c r="CT80" i="25"/>
  <c r="CY80" i="25"/>
  <c r="CT93" i="25"/>
  <c r="CY93" i="25"/>
  <c r="CT210" i="25"/>
  <c r="CY210" i="25"/>
  <c r="CT213" i="25"/>
  <c r="CY213" i="25"/>
  <c r="CT168" i="25"/>
  <c r="CY168" i="25"/>
  <c r="CT158" i="25"/>
  <c r="CY158" i="25"/>
  <c r="CT81" i="25"/>
  <c r="CY81" i="25"/>
  <c r="CT127" i="25"/>
  <c r="CY127" i="25"/>
  <c r="CT169" i="25"/>
  <c r="CY169" i="25"/>
  <c r="CT153" i="25"/>
  <c r="CY153" i="25"/>
  <c r="CT103" i="25"/>
  <c r="CY103" i="25"/>
  <c r="CT107" i="25"/>
  <c r="CY107" i="25"/>
  <c r="CT152" i="25"/>
  <c r="CY152" i="25"/>
  <c r="CT115" i="25"/>
  <c r="CY115" i="25"/>
  <c r="CT148" i="25"/>
  <c r="CY148" i="25"/>
  <c r="CT136" i="25"/>
  <c r="CY136" i="25"/>
  <c r="CT154" i="25"/>
  <c r="CY154" i="25"/>
  <c r="CT119" i="25"/>
  <c r="CY119" i="25"/>
  <c r="CT156" i="25"/>
  <c r="CY156" i="25"/>
  <c r="CT173" i="25"/>
  <c r="CY173" i="25"/>
  <c r="CT110" i="25"/>
  <c r="CY110" i="25"/>
  <c r="CT83" i="25"/>
  <c r="CY83" i="25"/>
  <c r="CT211" i="25"/>
  <c r="CY211" i="25"/>
  <c r="CT109" i="25"/>
  <c r="CY109" i="25"/>
  <c r="CT215" i="25"/>
  <c r="CY215" i="25"/>
  <c r="CT161" i="25"/>
  <c r="CY161" i="25"/>
  <c r="CT123" i="25"/>
  <c r="CY123" i="25"/>
  <c r="CT197" i="25"/>
  <c r="CY197" i="25"/>
  <c r="CT105" i="25"/>
  <c r="CY105" i="25"/>
  <c r="CT96" i="25"/>
  <c r="CY96" i="25"/>
  <c r="CT195" i="25"/>
  <c r="CY195" i="25"/>
  <c r="CT194" i="25"/>
  <c r="CY194" i="25"/>
  <c r="CY337" i="25"/>
  <c r="CT91" i="25"/>
  <c r="CY91" i="25"/>
  <c r="CT207" i="25"/>
  <c r="CY207" i="25"/>
  <c r="CT89" i="25"/>
  <c r="CY89" i="25"/>
  <c r="CT98" i="25"/>
  <c r="CY98" i="25"/>
  <c r="CT112" i="25"/>
  <c r="CY112" i="25"/>
  <c r="CT177" i="25"/>
  <c r="CY177" i="25"/>
  <c r="CT336" i="25"/>
  <c r="CY336" i="25"/>
  <c r="CT142" i="25"/>
  <c r="CY142" i="25"/>
  <c r="CT272" i="25"/>
  <c r="CY272" i="25"/>
  <c r="CT128" i="25"/>
  <c r="CY128" i="25"/>
  <c r="CY92" i="25"/>
  <c r="CT155" i="25"/>
  <c r="CY155" i="25"/>
  <c r="CT172" i="25"/>
  <c r="CY172" i="25"/>
  <c r="CT79" i="25"/>
  <c r="CY79" i="25"/>
  <c r="CT208" i="25"/>
  <c r="CY208" i="25"/>
  <c r="CT174" i="25"/>
  <c r="CY174" i="25"/>
  <c r="CT202" i="25"/>
  <c r="CY202" i="25"/>
  <c r="CT365" i="25"/>
  <c r="CY365" i="25"/>
  <c r="CT147" i="25"/>
  <c r="CY147" i="25"/>
  <c r="CT176" i="25"/>
  <c r="CY176" i="25"/>
  <c r="CT217" i="25"/>
  <c r="CY217" i="25"/>
  <c r="CT164" i="25"/>
  <c r="CY164" i="25"/>
  <c r="CY221" i="25"/>
  <c r="CT214" i="25"/>
  <c r="CY214" i="25"/>
  <c r="CT137" i="25"/>
  <c r="CY137" i="25"/>
  <c r="CY170" i="25"/>
  <c r="CT183" i="25"/>
  <c r="CY183" i="25"/>
  <c r="CT86" i="25"/>
  <c r="CY86" i="25"/>
  <c r="CT106" i="25"/>
  <c r="CY106" i="25"/>
  <c r="CT121" i="25"/>
  <c r="CY121" i="25"/>
  <c r="CT100" i="25"/>
  <c r="CY100" i="25"/>
  <c r="CT82" i="25"/>
  <c r="CY82" i="25"/>
  <c r="CT157" i="25"/>
  <c r="CY157" i="25"/>
  <c r="CZ129" i="25"/>
  <c r="DD129" i="25" s="1"/>
  <c r="DE129" i="25" s="1"/>
  <c r="CZ297" i="25"/>
  <c r="DD297" i="25" s="1"/>
  <c r="CZ264" i="25"/>
  <c r="DD264" i="25" s="1"/>
  <c r="CT264" i="25"/>
  <c r="CZ170" i="25"/>
  <c r="DD170" i="25" s="1"/>
  <c r="CT170" i="25"/>
  <c r="CT108" i="25"/>
  <c r="CZ192" i="25"/>
  <c r="DD192" i="25" s="1"/>
  <c r="CT192" i="25"/>
  <c r="CT111" i="25"/>
  <c r="CZ175" i="25"/>
  <c r="DD175" i="25" s="1"/>
  <c r="CT175" i="25"/>
  <c r="DD259" i="25"/>
  <c r="CZ337" i="25"/>
  <c r="DD337" i="25" s="1"/>
  <c r="CT337" i="25"/>
  <c r="CZ160" i="25"/>
  <c r="DD160" i="25" s="1"/>
  <c r="CT160" i="25"/>
  <c r="DD241" i="25"/>
  <c r="DD362" i="25"/>
  <c r="DD262" i="25"/>
  <c r="CZ221" i="25"/>
  <c r="DD222" i="25" s="1"/>
  <c r="CT221" i="25"/>
  <c r="CT92" i="25"/>
  <c r="DD289" i="25"/>
  <c r="DF145" i="25"/>
  <c r="DD331" i="25"/>
  <c r="DF218" i="25"/>
  <c r="CR190" i="25"/>
  <c r="CR205" i="25"/>
  <c r="DF146" i="25"/>
  <c r="DD258" i="25"/>
  <c r="DD314" i="25"/>
  <c r="DD230" i="25"/>
  <c r="DD303" i="25"/>
  <c r="DD361" i="25"/>
  <c r="CZ96" i="25"/>
  <c r="DD96" i="25" s="1"/>
  <c r="DE96" i="25" s="1"/>
  <c r="CZ100" i="25"/>
  <c r="DD100" i="25" s="1"/>
  <c r="DE100" i="25" s="1"/>
  <c r="CZ208" i="25"/>
  <c r="DD208" i="25" s="1"/>
  <c r="CZ83" i="25"/>
  <c r="DD83" i="25" s="1"/>
  <c r="DE83" i="25" s="1"/>
  <c r="CZ82" i="25"/>
  <c r="DD82" i="25" s="1"/>
  <c r="DE82" i="25" s="1"/>
  <c r="CZ193" i="25"/>
  <c r="DD193" i="25" s="1"/>
  <c r="CZ272" i="25"/>
  <c r="DD272" i="25" s="1"/>
  <c r="CZ224" i="25"/>
  <c r="DD224" i="25" s="1"/>
  <c r="CZ220" i="25"/>
  <c r="DD220" i="25" s="1"/>
  <c r="CZ90" i="25"/>
  <c r="DD90" i="25" s="1"/>
  <c r="DE90" i="25" s="1"/>
  <c r="CZ152" i="25"/>
  <c r="DD152" i="25" s="1"/>
  <c r="CZ216" i="25"/>
  <c r="CZ174" i="25"/>
  <c r="DD174" i="25" s="1"/>
  <c r="CZ113" i="25"/>
  <c r="CZ130" i="25"/>
  <c r="DD130" i="25" s="1"/>
  <c r="DE130" i="25" s="1"/>
  <c r="CZ97" i="25"/>
  <c r="DD97" i="25" s="1"/>
  <c r="DE97" i="25" s="1"/>
  <c r="CZ194" i="25"/>
  <c r="DD194" i="25" s="1"/>
  <c r="CZ89" i="25"/>
  <c r="DD89" i="25" s="1"/>
  <c r="DE89" i="25" s="1"/>
  <c r="CZ217" i="25"/>
  <c r="DD217" i="25" s="1"/>
  <c r="CZ103" i="25"/>
  <c r="DD103" i="25" s="1"/>
  <c r="DE103" i="25" s="1"/>
  <c r="CZ141" i="25"/>
  <c r="DD141" i="25" s="1"/>
  <c r="DD261" i="25"/>
  <c r="CZ336" i="25"/>
  <c r="DD336" i="25" s="1"/>
  <c r="CZ263" i="25"/>
  <c r="DD263" i="25" s="1"/>
  <c r="CZ115" i="25"/>
  <c r="CZ215" i="25"/>
  <c r="DD215" i="25" s="1"/>
  <c r="CZ178" i="25"/>
  <c r="DD178" i="25" s="1"/>
  <c r="CZ161" i="25"/>
  <c r="DD161" i="25" s="1"/>
  <c r="CZ111" i="25"/>
  <c r="DD111" i="25" s="1"/>
  <c r="DE111" i="25" s="1"/>
  <c r="CZ209" i="25"/>
  <c r="DD209" i="25" s="1"/>
  <c r="CZ211" i="25"/>
  <c r="DD211" i="25" s="1"/>
  <c r="CZ128" i="25"/>
  <c r="DD128" i="25" s="1"/>
  <c r="DE128" i="25" s="1"/>
  <c r="CZ119" i="25"/>
  <c r="DD119" i="25" s="1"/>
  <c r="DE119" i="25" s="1"/>
  <c r="CZ177" i="25"/>
  <c r="DD177" i="25" s="1"/>
  <c r="CZ138" i="25"/>
  <c r="DD138" i="25" s="1"/>
  <c r="CZ166" i="25"/>
  <c r="DD166" i="25" s="1"/>
  <c r="CZ186" i="25"/>
  <c r="CZ172" i="25"/>
  <c r="DD172" i="25" s="1"/>
  <c r="CZ116" i="25"/>
  <c r="CZ214" i="25"/>
  <c r="DD214" i="25" s="1"/>
  <c r="CZ87" i="25"/>
  <c r="DD87" i="25" s="1"/>
  <c r="DE87" i="25" s="1"/>
  <c r="CZ155" i="25"/>
  <c r="DD155" i="25" s="1"/>
  <c r="CZ206" i="25"/>
  <c r="DD206" i="25" s="1"/>
  <c r="CZ112" i="25"/>
  <c r="DD112" i="25" s="1"/>
  <c r="DE112" i="25" s="1"/>
  <c r="CZ123" i="25"/>
  <c r="DD123" i="25" s="1"/>
  <c r="DE123" i="25" s="1"/>
  <c r="CZ122" i="25"/>
  <c r="DD122" i="25" s="1"/>
  <c r="DE122" i="25" s="1"/>
  <c r="CZ187" i="25"/>
  <c r="DD187" i="25" s="1"/>
  <c r="CZ142" i="25"/>
  <c r="CZ185" i="25"/>
  <c r="DD186" i="25" s="1"/>
  <c r="CZ147" i="25"/>
  <c r="DD147" i="25" s="1"/>
  <c r="CZ105" i="25"/>
  <c r="DD105" i="25" s="1"/>
  <c r="DE105" i="25" s="1"/>
  <c r="CZ165" i="25"/>
  <c r="DD165" i="25" s="1"/>
  <c r="CZ144" i="25"/>
  <c r="DD144" i="25" s="1"/>
  <c r="CZ92" i="25"/>
  <c r="DD92" i="25" s="1"/>
  <c r="DE92" i="25" s="1"/>
  <c r="CZ109" i="25"/>
  <c r="DD109" i="25" s="1"/>
  <c r="DE109" i="25" s="1"/>
  <c r="CZ135" i="25"/>
  <c r="DD135" i="25" s="1"/>
  <c r="DE135" i="25" s="1"/>
  <c r="CZ212" i="25"/>
  <c r="DD212" i="25" s="1"/>
  <c r="CZ180" i="25"/>
  <c r="DD180" i="25" s="1"/>
  <c r="CZ125" i="25"/>
  <c r="DD125" i="25" s="1"/>
  <c r="CZ133" i="25"/>
  <c r="DD133" i="25" s="1"/>
  <c r="DE133" i="25" s="1"/>
  <c r="CZ168" i="25"/>
  <c r="CZ120" i="25"/>
  <c r="DD120" i="25" s="1"/>
  <c r="DE120" i="25" s="1"/>
  <c r="CZ101" i="25"/>
  <c r="DD101" i="25" s="1"/>
  <c r="DE101" i="25" s="1"/>
  <c r="CZ157" i="25"/>
  <c r="CZ173" i="25"/>
  <c r="DD173" i="25" s="1"/>
  <c r="CZ136" i="25"/>
  <c r="DD136" i="25" s="1"/>
  <c r="DE136" i="25" s="1"/>
  <c r="CZ148" i="25"/>
  <c r="DD149" i="25" s="1"/>
  <c r="DD240" i="25"/>
  <c r="CZ99" i="25"/>
  <c r="DD99" i="25" s="1"/>
  <c r="DE99" i="25" s="1"/>
  <c r="CZ80" i="25"/>
  <c r="DD80" i="25" s="1"/>
  <c r="DE80" i="25" s="1"/>
  <c r="CZ86" i="25"/>
  <c r="DD86" i="25" s="1"/>
  <c r="DE86" i="25" s="1"/>
  <c r="CZ102" i="25"/>
  <c r="DD102" i="25" s="1"/>
  <c r="DE102" i="25" s="1"/>
  <c r="CZ156" i="25"/>
  <c r="DD156" i="25" s="1"/>
  <c r="CZ158" i="25"/>
  <c r="DD158" i="25" s="1"/>
  <c r="DD277" i="25"/>
  <c r="CZ277" i="25"/>
  <c r="CZ210" i="25"/>
  <c r="DD210" i="25" s="1"/>
  <c r="CZ201" i="25"/>
  <c r="DD201" i="25" s="1"/>
  <c r="CZ164" i="25"/>
  <c r="DD164" i="25" s="1"/>
  <c r="CZ98" i="25"/>
  <c r="DD98" i="25" s="1"/>
  <c r="DE98" i="25" s="1"/>
  <c r="CZ195" i="25"/>
  <c r="DD195" i="25" s="1"/>
  <c r="CZ176" i="25"/>
  <c r="DD176" i="25" s="1"/>
  <c r="CZ171" i="25"/>
  <c r="DD171" i="25" s="1"/>
  <c r="CZ95" i="25"/>
  <c r="CZ196" i="25"/>
  <c r="DD196" i="25" s="1"/>
  <c r="CZ108" i="25"/>
  <c r="DD108" i="25" s="1"/>
  <c r="DE108" i="25" s="1"/>
  <c r="CZ154" i="25"/>
  <c r="DD154" i="25" s="1"/>
  <c r="CZ139" i="25"/>
  <c r="DD139" i="25" s="1"/>
  <c r="CZ181" i="25"/>
  <c r="DD181" i="25" s="1"/>
  <c r="CZ93" i="25"/>
  <c r="DD93" i="25" s="1"/>
  <c r="DE93" i="25" s="1"/>
  <c r="CZ179" i="25"/>
  <c r="DD179" i="25" s="1"/>
  <c r="CZ143" i="25"/>
  <c r="CZ207" i="25"/>
  <c r="DD207" i="25" s="1"/>
  <c r="CZ162" i="25"/>
  <c r="DD162" i="25" s="1"/>
  <c r="CZ127" i="25"/>
  <c r="DD127" i="25" s="1"/>
  <c r="DE127" i="25" s="1"/>
  <c r="CZ167" i="25"/>
  <c r="CZ200" i="25"/>
  <c r="DD200" i="25" s="1"/>
  <c r="CZ121" i="25"/>
  <c r="DD121" i="25" s="1"/>
  <c r="DE121" i="25" s="1"/>
  <c r="CZ163" i="25"/>
  <c r="DD163" i="25" s="1"/>
  <c r="CZ88" i="25"/>
  <c r="DD88" i="25" s="1"/>
  <c r="DE88" i="25" s="1"/>
  <c r="CZ94" i="25"/>
  <c r="DD94" i="25" s="1"/>
  <c r="DE94" i="25" s="1"/>
  <c r="DD294" i="25"/>
  <c r="CZ213" i="25"/>
  <c r="DD213" i="25" s="1"/>
  <c r="CZ188" i="25"/>
  <c r="DD188" i="25" s="1"/>
  <c r="CZ202" i="25"/>
  <c r="DD202" i="25" s="1"/>
  <c r="CZ91" i="25"/>
  <c r="DD91" i="25" s="1"/>
  <c r="DE91" i="25" s="1"/>
  <c r="CZ124" i="25"/>
  <c r="DD124" i="25" s="1"/>
  <c r="DE124" i="25" s="1"/>
  <c r="CZ153" i="25"/>
  <c r="DD153" i="25" s="1"/>
  <c r="CZ159" i="25"/>
  <c r="DD159" i="25" s="1"/>
  <c r="CZ81" i="25"/>
  <c r="DD81" i="25" s="1"/>
  <c r="DE81" i="25" s="1"/>
  <c r="CZ137" i="25"/>
  <c r="DD137" i="25" s="1"/>
  <c r="DD349" i="25"/>
  <c r="CZ114" i="25"/>
  <c r="DD114" i="25" s="1"/>
  <c r="DE114" i="25" s="1"/>
  <c r="CZ104" i="25"/>
  <c r="DD104" i="25" s="1"/>
  <c r="DE104" i="25" s="1"/>
  <c r="CZ79" i="25"/>
  <c r="DD79" i="25" s="1"/>
  <c r="DE79" i="25" s="1"/>
  <c r="CZ107" i="25"/>
  <c r="DD107" i="25" s="1"/>
  <c r="DE107" i="25" s="1"/>
  <c r="CZ134" i="25"/>
  <c r="DD134" i="25" s="1"/>
  <c r="DE134" i="25" s="1"/>
  <c r="CZ140" i="25"/>
  <c r="DD140" i="25" s="1"/>
  <c r="CZ182" i="25"/>
  <c r="DD182" i="25" s="1"/>
  <c r="CZ184" i="25"/>
  <c r="DD184" i="25" s="1"/>
  <c r="CZ106" i="25"/>
  <c r="DD106" i="25" s="1"/>
  <c r="DE106" i="25" s="1"/>
  <c r="CZ169" i="25"/>
  <c r="DD169" i="25" s="1"/>
  <c r="CZ85" i="25"/>
  <c r="DD85" i="25" s="1"/>
  <c r="DE85" i="25" s="1"/>
  <c r="CZ203" i="25"/>
  <c r="DD203" i="25" s="1"/>
  <c r="CZ197" i="25"/>
  <c r="DD197" i="25" s="1"/>
  <c r="CZ84" i="25"/>
  <c r="CZ183" i="25"/>
  <c r="DD183" i="25" s="1"/>
  <c r="DE110" i="25"/>
  <c r="CZ198" i="25" l="1"/>
  <c r="DD198" i="25" s="1"/>
  <c r="CY198" i="25"/>
  <c r="CT198" i="25"/>
  <c r="CY117" i="25"/>
  <c r="CV520" i="25"/>
  <c r="CU521" i="25"/>
  <c r="CV593" i="25"/>
  <c r="CU594" i="25"/>
  <c r="CV447" i="25"/>
  <c r="CU448" i="25"/>
  <c r="CX205" i="25"/>
  <c r="DF205" i="25" s="1"/>
  <c r="CX190" i="25"/>
  <c r="DF190" i="25" s="1"/>
  <c r="DD221" i="25"/>
  <c r="CZ118" i="25"/>
  <c r="DD118" i="25" s="1"/>
  <c r="DE118" i="25" s="1"/>
  <c r="CV297" i="25"/>
  <c r="DB336" i="25"/>
  <c r="DB337" i="25" s="1"/>
  <c r="DB338" i="25" s="1"/>
  <c r="DB339" i="25" s="1"/>
  <c r="DB340" i="25" s="1"/>
  <c r="DB341" i="25" s="1"/>
  <c r="DB342" i="25" s="1"/>
  <c r="DB343" i="25" s="1"/>
  <c r="DB344" i="25" s="1"/>
  <c r="DB345" i="25" s="1"/>
  <c r="DB346" i="25" s="1"/>
  <c r="DB347" i="25" s="1"/>
  <c r="DB348" i="25" s="1"/>
  <c r="DB349" i="25" s="1"/>
  <c r="DB350" i="25" s="1"/>
  <c r="DB351" i="25" s="1"/>
  <c r="DB352" i="25" s="1"/>
  <c r="DB353" i="25" s="1"/>
  <c r="DB354" i="25" s="1"/>
  <c r="DB355" i="25" s="1"/>
  <c r="DB356" i="25" s="1"/>
  <c r="DB357" i="25" s="1"/>
  <c r="DB358" i="25" s="1"/>
  <c r="DB359" i="25" s="1"/>
  <c r="DB360" i="25" s="1"/>
  <c r="DB361" i="25" s="1"/>
  <c r="DB362" i="25" s="1"/>
  <c r="DB363" i="25" s="1"/>
  <c r="DB364" i="25" s="1"/>
  <c r="DB365" i="25" s="1"/>
  <c r="DB366" i="25" s="1"/>
  <c r="DB367" i="25" s="1"/>
  <c r="DB368" i="25" s="1"/>
  <c r="CT278" i="25"/>
  <c r="CY278" i="25"/>
  <c r="DB263" i="25"/>
  <c r="DB264" i="25" s="1"/>
  <c r="DB265" i="25" s="1"/>
  <c r="DB266" i="25" s="1"/>
  <c r="DB267" i="25" s="1"/>
  <c r="DB268" i="25" s="1"/>
  <c r="DB269" i="25" s="1"/>
  <c r="DB270" i="25" s="1"/>
  <c r="DB271" i="25" s="1"/>
  <c r="DB272" i="25" s="1"/>
  <c r="DB273" i="25" s="1"/>
  <c r="DB274" i="25" s="1"/>
  <c r="DB275" i="25" s="1"/>
  <c r="DB276" i="25" s="1"/>
  <c r="DB277" i="25" s="1"/>
  <c r="CT146" i="25"/>
  <c r="CY146" i="25"/>
  <c r="CY78" i="25"/>
  <c r="DB78" i="25" s="1"/>
  <c r="DB79" i="25" s="1"/>
  <c r="DB80" i="25" s="1"/>
  <c r="DB81" i="25" s="1"/>
  <c r="DB82" i="25" s="1"/>
  <c r="DB83" i="25" s="1"/>
  <c r="DB84" i="25" s="1"/>
  <c r="DB85" i="25" s="1"/>
  <c r="DB86" i="25" s="1"/>
  <c r="DB87" i="25" s="1"/>
  <c r="DB88" i="25" s="1"/>
  <c r="DB89" i="25" s="1"/>
  <c r="DB90" i="25" s="1"/>
  <c r="DB91" i="25" s="1"/>
  <c r="DB92" i="25" s="1"/>
  <c r="DB93" i="25" s="1"/>
  <c r="DB94" i="25" s="1"/>
  <c r="DB95" i="25" s="1"/>
  <c r="DB96" i="25" s="1"/>
  <c r="DB97" i="25" s="1"/>
  <c r="DB98" i="25" s="1"/>
  <c r="DB99" i="25" s="1"/>
  <c r="DB100" i="25" s="1"/>
  <c r="DB101" i="25" s="1"/>
  <c r="DB102" i="25" s="1"/>
  <c r="DB103" i="25" s="1"/>
  <c r="DB104" i="25" s="1"/>
  <c r="DB105" i="25" s="1"/>
  <c r="DB106" i="25" s="1"/>
  <c r="DB107" i="25" s="1"/>
  <c r="DB108" i="25" s="1"/>
  <c r="DB109" i="25" s="1"/>
  <c r="DB110" i="25" s="1"/>
  <c r="DB111" i="25" s="1"/>
  <c r="DB112" i="25" s="1"/>
  <c r="DB113" i="25" s="1"/>
  <c r="DB114" i="25" s="1"/>
  <c r="DB115" i="25" s="1"/>
  <c r="DB116" i="25" s="1"/>
  <c r="DB117" i="25" s="1"/>
  <c r="CT189" i="25"/>
  <c r="CY189" i="25"/>
  <c r="CY132" i="25"/>
  <c r="CT126" i="25"/>
  <c r="CY126" i="25"/>
  <c r="CY199" i="25"/>
  <c r="CT204" i="25"/>
  <c r="CY204" i="25"/>
  <c r="CY151" i="25"/>
  <c r="DB151" i="25" s="1"/>
  <c r="DB152" i="25" s="1"/>
  <c r="DB153" i="25" s="1"/>
  <c r="DB154" i="25" s="1"/>
  <c r="DB155" i="25" s="1"/>
  <c r="DB156" i="25" s="1"/>
  <c r="DB157" i="25" s="1"/>
  <c r="DB158" i="25" s="1"/>
  <c r="DB159" i="25" s="1"/>
  <c r="DB160" i="25" s="1"/>
  <c r="DB161" i="25" s="1"/>
  <c r="DB162" i="25" s="1"/>
  <c r="DB163" i="25" s="1"/>
  <c r="DB164" i="25" s="1"/>
  <c r="DB165" i="25" s="1"/>
  <c r="DB166" i="25" s="1"/>
  <c r="DB167" i="25" s="1"/>
  <c r="DB168" i="25" s="1"/>
  <c r="DB169" i="25" s="1"/>
  <c r="DB170" i="25" s="1"/>
  <c r="DB171" i="25" s="1"/>
  <c r="DB172" i="25" s="1"/>
  <c r="DB173" i="25" s="1"/>
  <c r="DB174" i="25" s="1"/>
  <c r="DB175" i="25" s="1"/>
  <c r="DB176" i="25" s="1"/>
  <c r="DB177" i="25" s="1"/>
  <c r="DB178" i="25" s="1"/>
  <c r="DB179" i="25" s="1"/>
  <c r="DB180" i="25" s="1"/>
  <c r="DB181" i="25" s="1"/>
  <c r="DB182" i="25" s="1"/>
  <c r="DB183" i="25" s="1"/>
  <c r="DB184" i="25" s="1"/>
  <c r="DB185" i="25" s="1"/>
  <c r="DB186" i="25" s="1"/>
  <c r="DB187" i="25" s="1"/>
  <c r="DB188" i="25" s="1"/>
  <c r="DB189" i="25" s="1"/>
  <c r="CY118" i="25"/>
  <c r="CT145" i="25"/>
  <c r="CY145" i="25"/>
  <c r="CT218" i="25"/>
  <c r="CY218" i="25"/>
  <c r="CT219" i="25"/>
  <c r="CY219" i="25"/>
  <c r="CY191" i="25"/>
  <c r="CU299" i="25"/>
  <c r="CV298" i="25"/>
  <c r="DD143" i="25"/>
  <c r="CZ199" i="25"/>
  <c r="DD199" i="25" s="1"/>
  <c r="CT199" i="25"/>
  <c r="CZ151" i="25"/>
  <c r="DD151" i="25" s="1"/>
  <c r="CT151" i="25"/>
  <c r="DD168" i="25"/>
  <c r="DD116" i="25"/>
  <c r="DE116" i="25" s="1"/>
  <c r="CT118" i="25"/>
  <c r="CZ191" i="25"/>
  <c r="DD191" i="25" s="1"/>
  <c r="CT191" i="25"/>
  <c r="CZ78" i="25"/>
  <c r="DD78" i="25" s="1"/>
  <c r="DE78" i="25" s="1"/>
  <c r="CT78" i="25"/>
  <c r="CZ132" i="25"/>
  <c r="DD132" i="25" s="1"/>
  <c r="DE132" i="25" s="1"/>
  <c r="CT132" i="25"/>
  <c r="DD84" i="25"/>
  <c r="DE84" i="25" s="1"/>
  <c r="DD185" i="25"/>
  <c r="DD115" i="25"/>
  <c r="DE115" i="25" s="1"/>
  <c r="DD148" i="25"/>
  <c r="DD157" i="25"/>
  <c r="DD113" i="25"/>
  <c r="DE113" i="25" s="1"/>
  <c r="CZ117" i="25"/>
  <c r="DD117" i="25" s="1"/>
  <c r="DE117" i="25" s="1"/>
  <c r="CZ146" i="25"/>
  <c r="DD146" i="25"/>
  <c r="DD142" i="25"/>
  <c r="CZ126" i="25"/>
  <c r="DD126" i="25" s="1"/>
  <c r="DE126" i="25" s="1"/>
  <c r="DD167" i="25"/>
  <c r="CZ278" i="25"/>
  <c r="DD278" i="25" s="1"/>
  <c r="CZ219" i="25"/>
  <c r="DD219" i="25" s="1"/>
  <c r="CZ189" i="25"/>
  <c r="DD189" i="25" s="1"/>
  <c r="DD95" i="25"/>
  <c r="DE95" i="25" s="1"/>
  <c r="CZ145" i="25"/>
  <c r="DD145" i="25" s="1"/>
  <c r="CZ204" i="25"/>
  <c r="DD204" i="25" s="1"/>
  <c r="DD216" i="25"/>
  <c r="CZ218" i="25"/>
  <c r="DD218" i="25" s="1"/>
  <c r="CZ131" i="25"/>
  <c r="DD131" i="25" s="1"/>
  <c r="DE131" i="25" s="1"/>
  <c r="DC78" i="25"/>
  <c r="DC79" i="25" s="1"/>
  <c r="DC80" i="25" s="1"/>
  <c r="DC81" i="25" s="1"/>
  <c r="DC82" i="25" s="1"/>
  <c r="DC83" i="25" s="1"/>
  <c r="DC84" i="25" s="1"/>
  <c r="DC85" i="25" s="1"/>
  <c r="DC86" i="25" s="1"/>
  <c r="DC87" i="25" s="1"/>
  <c r="DC88" i="25" s="1"/>
  <c r="DC89" i="25" s="1"/>
  <c r="DC90" i="25" s="1"/>
  <c r="DC91" i="25" s="1"/>
  <c r="DC92" i="25" s="1"/>
  <c r="DC93" i="25" s="1"/>
  <c r="DC94" i="25" s="1"/>
  <c r="DC95" i="25" s="1"/>
  <c r="DC96" i="25" s="1"/>
  <c r="DC97" i="25" s="1"/>
  <c r="DC98" i="25" s="1"/>
  <c r="DC99" i="25" s="1"/>
  <c r="DC100" i="25" s="1"/>
  <c r="DC101" i="25" s="1"/>
  <c r="DC102" i="25" s="1"/>
  <c r="DC103" i="25" s="1"/>
  <c r="DC104" i="25" s="1"/>
  <c r="DC105" i="25" s="1"/>
  <c r="DC106" i="25" s="1"/>
  <c r="DC107" i="25" s="1"/>
  <c r="DC108" i="25" s="1"/>
  <c r="DC109" i="25" s="1"/>
  <c r="DC110" i="25" s="1"/>
  <c r="DC111" i="25" s="1"/>
  <c r="DC112" i="25" s="1"/>
  <c r="DC113" i="25" s="1"/>
  <c r="DC114" i="25" s="1"/>
  <c r="DC115" i="25" s="1"/>
  <c r="DC116" i="25" s="1"/>
  <c r="DC117" i="25" s="1"/>
  <c r="DC118" i="25" s="1"/>
  <c r="DC119" i="25" s="1"/>
  <c r="DC120" i="25" s="1"/>
  <c r="DC121" i="25" s="1"/>
  <c r="DC122" i="25" s="1"/>
  <c r="DC123" i="25" s="1"/>
  <c r="DC124" i="25" s="1"/>
  <c r="DC125" i="25" s="1"/>
  <c r="DC126" i="25" s="1"/>
  <c r="DC127" i="25" s="1"/>
  <c r="DC128" i="25" s="1"/>
  <c r="DC129" i="25" s="1"/>
  <c r="DC130" i="25" s="1"/>
  <c r="DC131" i="25" s="1"/>
  <c r="DC132" i="25" s="1"/>
  <c r="DC133" i="25" s="1"/>
  <c r="DC134" i="25" s="1"/>
  <c r="DC135" i="25" s="1"/>
  <c r="DC136" i="25" s="1"/>
  <c r="DE125" i="25"/>
  <c r="DB118" i="25" l="1"/>
  <c r="DB119" i="25" s="1"/>
  <c r="DB120" i="25" s="1"/>
  <c r="DB121" i="25" s="1"/>
  <c r="DB122" i="25" s="1"/>
  <c r="DB123" i="25" s="1"/>
  <c r="DB124" i="25" s="1"/>
  <c r="DB125" i="25" s="1"/>
  <c r="DB126" i="25" s="1"/>
  <c r="DB127" i="25" s="1"/>
  <c r="DB128" i="25" s="1"/>
  <c r="DB129" i="25" s="1"/>
  <c r="DB130" i="25" s="1"/>
  <c r="DB131" i="25" s="1"/>
  <c r="DB132" i="25" s="1"/>
  <c r="DB133" i="25" s="1"/>
  <c r="DB134" i="25" s="1"/>
  <c r="DB135" i="25" s="1"/>
  <c r="DB136" i="25" s="1"/>
  <c r="DB137" i="25" s="1"/>
  <c r="DB138" i="25" s="1"/>
  <c r="DB139" i="25" s="1"/>
  <c r="DB140" i="25" s="1"/>
  <c r="DB141" i="25" s="1"/>
  <c r="DB142" i="25" s="1"/>
  <c r="DB143" i="25" s="1"/>
  <c r="DB144" i="25" s="1"/>
  <c r="DB145" i="25" s="1"/>
  <c r="DB146" i="25" s="1"/>
  <c r="DB147" i="25" s="1"/>
  <c r="DB148" i="25" s="1"/>
  <c r="DB149" i="25" s="1"/>
  <c r="CU522" i="25"/>
  <c r="CV521" i="25"/>
  <c r="CV594" i="25"/>
  <c r="CU595" i="25"/>
  <c r="CV448" i="25"/>
  <c r="CU449" i="25"/>
  <c r="DB278" i="25"/>
  <c r="DB279" i="25" s="1"/>
  <c r="DB280" i="25" s="1"/>
  <c r="DB281" i="25" s="1"/>
  <c r="DB282" i="25" s="1"/>
  <c r="DB283" i="25" s="1"/>
  <c r="DB284" i="25" s="1"/>
  <c r="DB285" i="25" s="1"/>
  <c r="DB286" i="25" s="1"/>
  <c r="DB287" i="25" s="1"/>
  <c r="DB288" i="25" s="1"/>
  <c r="DB289" i="25" s="1"/>
  <c r="DB290" i="25" s="1"/>
  <c r="DB291" i="25" s="1"/>
  <c r="DB292" i="25" s="1"/>
  <c r="DB293" i="25" s="1"/>
  <c r="DB294" i="25" s="1"/>
  <c r="DB295" i="25" s="1"/>
  <c r="CT190" i="25"/>
  <c r="CY190" i="25"/>
  <c r="DB190" i="25" s="1"/>
  <c r="DB191" i="25" s="1"/>
  <c r="DB192" i="25" s="1"/>
  <c r="DB193" i="25" s="1"/>
  <c r="DB194" i="25" s="1"/>
  <c r="DB195" i="25" s="1"/>
  <c r="DB196" i="25" s="1"/>
  <c r="DB197" i="25" s="1"/>
  <c r="DB198" i="25" s="1"/>
  <c r="DB199" i="25" s="1"/>
  <c r="DB200" i="25" s="1"/>
  <c r="DB201" i="25" s="1"/>
  <c r="DB202" i="25" s="1"/>
  <c r="DB203" i="25" s="1"/>
  <c r="DB204" i="25" s="1"/>
  <c r="CY205" i="25"/>
  <c r="CU300" i="25"/>
  <c r="CV299" i="25"/>
  <c r="CZ205" i="25"/>
  <c r="DD205" i="25" s="1"/>
  <c r="CT205" i="25"/>
  <c r="CZ190" i="25"/>
  <c r="DD190" i="25" s="1"/>
  <c r="CV522" i="25" l="1"/>
  <c r="CU523" i="25"/>
  <c r="CV595" i="25"/>
  <c r="CU596" i="25"/>
  <c r="CV449" i="25"/>
  <c r="CU450" i="25"/>
  <c r="DB205" i="25"/>
  <c r="DB206" i="25" s="1"/>
  <c r="DB207" i="25" s="1"/>
  <c r="DB208" i="25" s="1"/>
  <c r="DB209" i="25" s="1"/>
  <c r="DB210" i="25" s="1"/>
  <c r="DB211" i="25" s="1"/>
  <c r="DB212" i="25" s="1"/>
  <c r="DB213" i="25" s="1"/>
  <c r="DB214" i="25" s="1"/>
  <c r="DB215" i="25" s="1"/>
  <c r="DB216" i="25" s="1"/>
  <c r="DB217" i="25" s="1"/>
  <c r="DB218" i="25" s="1"/>
  <c r="DB219" i="25" s="1"/>
  <c r="DB220" i="25" s="1"/>
  <c r="DB221" i="25" s="1"/>
  <c r="DB222" i="25" s="1"/>
  <c r="CU301" i="25"/>
  <c r="CV300" i="25"/>
  <c r="CV523" i="25" l="1"/>
  <c r="CU524" i="25"/>
  <c r="CV596" i="25"/>
  <c r="CU597" i="25"/>
  <c r="CU451" i="25"/>
  <c r="CV450" i="25"/>
  <c r="CU302" i="25"/>
  <c r="CV301" i="25"/>
  <c r="CV524" i="25" l="1"/>
  <c r="CU525" i="25"/>
  <c r="CV597" i="25"/>
  <c r="CU598" i="25"/>
  <c r="CU452" i="25"/>
  <c r="CV451" i="25"/>
  <c r="CU303" i="25"/>
  <c r="CV302" i="25"/>
  <c r="CV525" i="25" l="1"/>
  <c r="CU526" i="25"/>
  <c r="CV598" i="25"/>
  <c r="CU599" i="25"/>
  <c r="CV452" i="25"/>
  <c r="CU453" i="25"/>
  <c r="CU304" i="25"/>
  <c r="CV303" i="25"/>
  <c r="CV526" i="25" l="1"/>
  <c r="CU527" i="25"/>
  <c r="CV599" i="25"/>
  <c r="CU600" i="25"/>
  <c r="CV453" i="25"/>
  <c r="CU454" i="25"/>
  <c r="CU305" i="25"/>
  <c r="CV304" i="25"/>
  <c r="CV527" i="25" l="1"/>
  <c r="CU528" i="25"/>
  <c r="CV600" i="25"/>
  <c r="CU601" i="25"/>
  <c r="CU455" i="25"/>
  <c r="CV454" i="25"/>
  <c r="CU306" i="25"/>
  <c r="CV305" i="25"/>
  <c r="CV528" i="25" l="1"/>
  <c r="CU529" i="25"/>
  <c r="CV601" i="25"/>
  <c r="CU602" i="25"/>
  <c r="CU456" i="25"/>
  <c r="CV455" i="25"/>
  <c r="CU307" i="25"/>
  <c r="CV306" i="25"/>
  <c r="CV529" i="25" l="1"/>
  <c r="CU530" i="25"/>
  <c r="CU603" i="25"/>
  <c r="CV602" i="25"/>
  <c r="CV456" i="25"/>
  <c r="CU457" i="25"/>
  <c r="CU308" i="25"/>
  <c r="CV307" i="25"/>
  <c r="CU531" i="25" l="1"/>
  <c r="CV530" i="25"/>
  <c r="CU604" i="25"/>
  <c r="CV603" i="25"/>
  <c r="CV457" i="25"/>
  <c r="CU458" i="25"/>
  <c r="CU309" i="25"/>
  <c r="CV308" i="25"/>
  <c r="CV531" i="25" l="1"/>
  <c r="CU532" i="25"/>
  <c r="CV604" i="25"/>
  <c r="CU605" i="25"/>
  <c r="CU459" i="25"/>
  <c r="CV458" i="25"/>
  <c r="CU310" i="25"/>
  <c r="CV309" i="25"/>
  <c r="CU533" i="25" l="1"/>
  <c r="CV532" i="25"/>
  <c r="CV605" i="25"/>
  <c r="CU606" i="25"/>
  <c r="CV459" i="25"/>
  <c r="CU460" i="25"/>
  <c r="CU311" i="25"/>
  <c r="CV310" i="25"/>
  <c r="CU534" i="25" l="1"/>
  <c r="CV533" i="25"/>
  <c r="CU607" i="25"/>
  <c r="CV606" i="25"/>
  <c r="CV460" i="25"/>
  <c r="CU461" i="25"/>
  <c r="CU312" i="25"/>
  <c r="CV311" i="25"/>
  <c r="CV534" i="25" l="1"/>
  <c r="CU535" i="25"/>
  <c r="CU608" i="25"/>
  <c r="CV607" i="25"/>
  <c r="CU462" i="25"/>
  <c r="CV461" i="25"/>
  <c r="CU313" i="25"/>
  <c r="CV312" i="25"/>
  <c r="CV535" i="25" l="1"/>
  <c r="CU536" i="25"/>
  <c r="CV608" i="25"/>
  <c r="CU609" i="25"/>
  <c r="CU463" i="25"/>
  <c r="CV462" i="25"/>
  <c r="CU314" i="25"/>
  <c r="CV313" i="25"/>
  <c r="CU537" i="25" l="1"/>
  <c r="CV536" i="25"/>
  <c r="CU610" i="25"/>
  <c r="CV609" i="25"/>
  <c r="CV463" i="25"/>
  <c r="CU464" i="25"/>
  <c r="CU315" i="25"/>
  <c r="CV314" i="25"/>
  <c r="CV537" i="25" l="1"/>
  <c r="CU538" i="25"/>
  <c r="CU611" i="25"/>
  <c r="CV610" i="25"/>
  <c r="CV464" i="25"/>
  <c r="CU465" i="25"/>
  <c r="CU316" i="25"/>
  <c r="CV315" i="25"/>
  <c r="CU539" i="25" l="1"/>
  <c r="CV538" i="25"/>
  <c r="CV611" i="25"/>
  <c r="CU612" i="25"/>
  <c r="CU466" i="25"/>
  <c r="CV465" i="25"/>
  <c r="CU317" i="25"/>
  <c r="CV316" i="25"/>
  <c r="CV539" i="25" l="1"/>
  <c r="CU540" i="25"/>
  <c r="CV612" i="25"/>
  <c r="CU613" i="25"/>
  <c r="CV466" i="25"/>
  <c r="CU467" i="25"/>
  <c r="CU318" i="25"/>
  <c r="CV317" i="25"/>
  <c r="CV540" i="25" l="1"/>
  <c r="CU541" i="25"/>
  <c r="CU614" i="25"/>
  <c r="CV613" i="25"/>
  <c r="CV467" i="25"/>
  <c r="CU468" i="25"/>
  <c r="CU319" i="25"/>
  <c r="CV318" i="25"/>
  <c r="CU542" i="25" l="1"/>
  <c r="CV541" i="25"/>
  <c r="CU615" i="25"/>
  <c r="CV614" i="25"/>
  <c r="CU469" i="25"/>
  <c r="CV468" i="25"/>
  <c r="CU320" i="25"/>
  <c r="CV319" i="25"/>
  <c r="CV542" i="25" l="1"/>
  <c r="CU543" i="25"/>
  <c r="CV615" i="25"/>
  <c r="CU616" i="25"/>
  <c r="CU470" i="25"/>
  <c r="CV469" i="25"/>
  <c r="CU321" i="25"/>
  <c r="CV320" i="25"/>
  <c r="CU544" i="25" l="1"/>
  <c r="CV543" i="25"/>
  <c r="CV616" i="25"/>
  <c r="CU617" i="25"/>
  <c r="CV470" i="25"/>
  <c r="CU471" i="25"/>
  <c r="CU322" i="25"/>
  <c r="CV321" i="25"/>
  <c r="CV544" i="25" l="1"/>
  <c r="CU545" i="25"/>
  <c r="CU618" i="25"/>
  <c r="CV617" i="25"/>
  <c r="CV471" i="25"/>
  <c r="CU472" i="25"/>
  <c r="CU323" i="25"/>
  <c r="CV322" i="25"/>
  <c r="CV545" i="25" l="1"/>
  <c r="CU546" i="25"/>
  <c r="CU619" i="25"/>
  <c r="CV618" i="25"/>
  <c r="CU473" i="25"/>
  <c r="CV472" i="25"/>
  <c r="CU324" i="25"/>
  <c r="CV323" i="25"/>
  <c r="CV546" i="25" l="1"/>
  <c r="CU547" i="25"/>
  <c r="CV619" i="25"/>
  <c r="CU620" i="25"/>
  <c r="CU474" i="25"/>
  <c r="CV473" i="25"/>
  <c r="CU325" i="25"/>
  <c r="CV324" i="25"/>
  <c r="CV547" i="25" l="1"/>
  <c r="CU548" i="25"/>
  <c r="CV620" i="25"/>
  <c r="CU621" i="25"/>
  <c r="CV474" i="25"/>
  <c r="CU475" i="25"/>
  <c r="CU326" i="25"/>
  <c r="CV325" i="25"/>
  <c r="CV548" i="25" l="1"/>
  <c r="CU549" i="25"/>
  <c r="CU622" i="25"/>
  <c r="CV621" i="25"/>
  <c r="CV475" i="25"/>
  <c r="CU476" i="25"/>
  <c r="CU327" i="25"/>
  <c r="CV326" i="25"/>
  <c r="CU550" i="25" l="1"/>
  <c r="CV549" i="25"/>
  <c r="CU623" i="25"/>
  <c r="CV622" i="25"/>
  <c r="CU477" i="25"/>
  <c r="CV476" i="25"/>
  <c r="CU328" i="25"/>
  <c r="CV327" i="25"/>
  <c r="CV550" i="25" l="1"/>
  <c r="CU551" i="25"/>
  <c r="CV623" i="25"/>
  <c r="CU624" i="25"/>
  <c r="CU478" i="25"/>
  <c r="CV477" i="25"/>
  <c r="CU329" i="25"/>
  <c r="CV328" i="25"/>
  <c r="CV551" i="25" l="1"/>
  <c r="CU552" i="25"/>
  <c r="CV624" i="25"/>
  <c r="CU625" i="25"/>
  <c r="CV478" i="25"/>
  <c r="CU479" i="25"/>
  <c r="CU330" i="25"/>
  <c r="CV329" i="25"/>
  <c r="CV552" i="25" l="1"/>
  <c r="CU553" i="25"/>
  <c r="CU626" i="25"/>
  <c r="CV625" i="25"/>
  <c r="CV479" i="25"/>
  <c r="CU480" i="25"/>
  <c r="CU331" i="25"/>
  <c r="CV330" i="25"/>
  <c r="CV553" i="25" l="1"/>
  <c r="CU554" i="25"/>
  <c r="CU627" i="25"/>
  <c r="CV626" i="25"/>
  <c r="CU481" i="25"/>
  <c r="CV480" i="25"/>
  <c r="CU332" i="25"/>
  <c r="CV331" i="25"/>
  <c r="CV554" i="25" l="1"/>
  <c r="CU555" i="25"/>
  <c r="CV627" i="25"/>
  <c r="CU628" i="25"/>
  <c r="CU482" i="25"/>
  <c r="CV481" i="25"/>
  <c r="CU333" i="25"/>
  <c r="CV332" i="25"/>
  <c r="CV555" i="25" l="1"/>
  <c r="CU556" i="25"/>
  <c r="CV628" i="25"/>
  <c r="CU629" i="25"/>
  <c r="CV482" i="25"/>
  <c r="CU483" i="25"/>
  <c r="CU334" i="25"/>
  <c r="CV333" i="25"/>
  <c r="CV556" i="25" l="1"/>
  <c r="CU557" i="25"/>
  <c r="CU630" i="25"/>
  <c r="CV629" i="25"/>
  <c r="CV483" i="25"/>
  <c r="CU484" i="25"/>
  <c r="CU335" i="25"/>
  <c r="CV334" i="25"/>
  <c r="CV557" i="25" l="1"/>
  <c r="CU558" i="25"/>
  <c r="CU631" i="25"/>
  <c r="CV630" i="25"/>
  <c r="CU485" i="25"/>
  <c r="CV484" i="25"/>
  <c r="CV335" i="25"/>
  <c r="CU336" i="25"/>
  <c r="CV558" i="25" l="1"/>
  <c r="CU559" i="25"/>
  <c r="CV631" i="25"/>
  <c r="CU632" i="25"/>
  <c r="CU486" i="25"/>
  <c r="CV485" i="25"/>
  <c r="CU337" i="25"/>
  <c r="CV336" i="25"/>
  <c r="CV559" i="25" l="1"/>
  <c r="CU560" i="25"/>
  <c r="CV632" i="25"/>
  <c r="CU633" i="25"/>
  <c r="CV486" i="25"/>
  <c r="CU487" i="25"/>
  <c r="CU338" i="25"/>
  <c r="CV337" i="25"/>
  <c r="CV560" i="25" l="1"/>
  <c r="CU561" i="25"/>
  <c r="CU634" i="25"/>
  <c r="CV633" i="25"/>
  <c r="CV487" i="25"/>
  <c r="CU488" i="25"/>
  <c r="CU339" i="25"/>
  <c r="CV338" i="25"/>
  <c r="CV561" i="25" l="1"/>
  <c r="CU562" i="25"/>
  <c r="CU635" i="25"/>
  <c r="CV634" i="25"/>
  <c r="CU489" i="25"/>
  <c r="CV488" i="25"/>
  <c r="CU340" i="25"/>
  <c r="CV339" i="25"/>
  <c r="CV562" i="25" l="1"/>
  <c r="CU563" i="25"/>
  <c r="CV635" i="25"/>
  <c r="CU636" i="25"/>
  <c r="CV489" i="25"/>
  <c r="CU490" i="25"/>
  <c r="CU341" i="25"/>
  <c r="CV340" i="25"/>
  <c r="E3" i="25" a="1"/>
  <c r="CV563" i="25" l="1"/>
  <c r="CU564" i="25"/>
  <c r="CV636" i="25"/>
  <c r="CU637" i="25"/>
  <c r="CV490" i="25"/>
  <c r="CU491" i="25"/>
  <c r="CU342" i="25"/>
  <c r="CV341" i="25"/>
  <c r="K76" i="25"/>
  <c r="L76" i="25" s="1"/>
  <c r="K122" i="25"/>
  <c r="L122" i="25" s="1"/>
  <c r="K5" i="25"/>
  <c r="L5" i="25" s="1"/>
  <c r="K17" i="25"/>
  <c r="L17" i="25" s="1"/>
  <c r="K29" i="25"/>
  <c r="L29" i="25" s="1"/>
  <c r="K41" i="25"/>
  <c r="L41" i="25" s="1"/>
  <c r="K53" i="25"/>
  <c r="K65" i="25"/>
  <c r="K77" i="25"/>
  <c r="K89" i="25"/>
  <c r="L89" i="25" s="1"/>
  <c r="K101" i="25"/>
  <c r="L101" i="25" s="1"/>
  <c r="K113" i="25"/>
  <c r="L113" i="25" s="1"/>
  <c r="K125" i="25"/>
  <c r="L125" i="25" s="1"/>
  <c r="K137" i="25"/>
  <c r="L137" i="25" s="1"/>
  <c r="K149" i="25"/>
  <c r="L149" i="25" s="1"/>
  <c r="K14" i="25"/>
  <c r="L14" i="25" s="1"/>
  <c r="K110" i="25"/>
  <c r="L110" i="25" s="1"/>
  <c r="K134" i="25"/>
  <c r="L134" i="25" s="1"/>
  <c r="K6" i="25"/>
  <c r="K18" i="25"/>
  <c r="L18" i="25" s="1"/>
  <c r="K30" i="25"/>
  <c r="K42" i="25"/>
  <c r="L42" i="25" s="1"/>
  <c r="K54" i="25"/>
  <c r="L54" i="25" s="1"/>
  <c r="K66" i="25"/>
  <c r="L66" i="25" s="1"/>
  <c r="K78" i="25"/>
  <c r="L78" i="25" s="1"/>
  <c r="K90" i="25"/>
  <c r="L90" i="25" s="1"/>
  <c r="K102" i="25"/>
  <c r="L102" i="25" s="1"/>
  <c r="K114" i="25"/>
  <c r="L114" i="25" s="1"/>
  <c r="K126" i="25"/>
  <c r="L126" i="25" s="1"/>
  <c r="K138" i="25"/>
  <c r="L138" i="25" s="1"/>
  <c r="K150" i="25"/>
  <c r="L150" i="25" s="1"/>
  <c r="K74" i="25"/>
  <c r="L74" i="25" s="1"/>
  <c r="K7" i="25"/>
  <c r="K19" i="25"/>
  <c r="L19" i="25" s="1"/>
  <c r="K31" i="25"/>
  <c r="L31" i="25" s="1"/>
  <c r="K43" i="25"/>
  <c r="L43" i="25" s="1"/>
  <c r="K55" i="25"/>
  <c r="L55" i="25" s="1"/>
  <c r="K67" i="25"/>
  <c r="L67" i="25" s="1"/>
  <c r="K79" i="25"/>
  <c r="L79" i="25" s="1"/>
  <c r="K91" i="25"/>
  <c r="L91" i="25" s="1"/>
  <c r="K103" i="25"/>
  <c r="L103" i="25" s="1"/>
  <c r="K115" i="25"/>
  <c r="L115" i="25" s="1"/>
  <c r="K127" i="25"/>
  <c r="K139" i="25"/>
  <c r="K145" i="25"/>
  <c r="K62" i="25"/>
  <c r="L62" i="25" s="1"/>
  <c r="K8" i="25"/>
  <c r="L8" i="25" s="1"/>
  <c r="K20" i="25"/>
  <c r="L20" i="25" s="1"/>
  <c r="K32" i="25"/>
  <c r="L32" i="25" s="1"/>
  <c r="K44" i="25"/>
  <c r="L44" i="25" s="1"/>
  <c r="K56" i="25"/>
  <c r="L56" i="25" s="1"/>
  <c r="K68" i="25"/>
  <c r="L68" i="25" s="1"/>
  <c r="K80" i="25"/>
  <c r="L80" i="25" s="1"/>
  <c r="K92" i="25"/>
  <c r="L92" i="25" s="1"/>
  <c r="K104" i="25"/>
  <c r="L104" i="25" s="1"/>
  <c r="K116" i="25"/>
  <c r="L116" i="25" s="1"/>
  <c r="K128" i="25"/>
  <c r="K140" i="25"/>
  <c r="L140" i="25" s="1"/>
  <c r="K109" i="25"/>
  <c r="L109" i="25" s="1"/>
  <c r="K98" i="25"/>
  <c r="L98" i="25" s="1"/>
  <c r="K9" i="25"/>
  <c r="L9" i="25" s="1"/>
  <c r="K21" i="25"/>
  <c r="L21" i="25" s="1"/>
  <c r="K33" i="25"/>
  <c r="L33" i="25" s="1"/>
  <c r="K45" i="25"/>
  <c r="L45" i="25" s="1"/>
  <c r="K57" i="25"/>
  <c r="L57" i="25" s="1"/>
  <c r="K69" i="25"/>
  <c r="L69" i="25" s="1"/>
  <c r="K81" i="25"/>
  <c r="L81" i="25" s="1"/>
  <c r="K93" i="25"/>
  <c r="L93" i="25" s="1"/>
  <c r="K105" i="25"/>
  <c r="K117" i="25"/>
  <c r="L117" i="25" s="1"/>
  <c r="K129" i="25"/>
  <c r="L129" i="25" s="1"/>
  <c r="K141" i="25"/>
  <c r="L141" i="25" s="1"/>
  <c r="K85" i="25"/>
  <c r="L85" i="25" s="1"/>
  <c r="K86" i="25"/>
  <c r="L86" i="25" s="1"/>
  <c r="K10" i="25"/>
  <c r="L10" i="25" s="1"/>
  <c r="K22" i="25"/>
  <c r="L22" i="25" s="1"/>
  <c r="K34" i="25"/>
  <c r="L34" i="25" s="1"/>
  <c r="K46" i="25"/>
  <c r="L46" i="25" s="1"/>
  <c r="K58" i="25"/>
  <c r="L58" i="25" s="1"/>
  <c r="K70" i="25"/>
  <c r="L70" i="25" s="1"/>
  <c r="K82" i="25"/>
  <c r="K94" i="25"/>
  <c r="L94" i="25" s="1"/>
  <c r="K106" i="25"/>
  <c r="L106" i="25" s="1"/>
  <c r="K118" i="25"/>
  <c r="L118" i="25" s="1"/>
  <c r="K130" i="25"/>
  <c r="L130" i="25" s="1"/>
  <c r="K142" i="25"/>
  <c r="L142" i="25" s="1"/>
  <c r="K36" i="25"/>
  <c r="L36" i="25" s="1"/>
  <c r="K84" i="25"/>
  <c r="L84" i="25" s="1"/>
  <c r="K120" i="25"/>
  <c r="L120" i="25" s="1"/>
  <c r="K144" i="25"/>
  <c r="L144" i="25" s="1"/>
  <c r="K13" i="25"/>
  <c r="L13" i="25" s="1"/>
  <c r="K37" i="25"/>
  <c r="L37" i="25" s="1"/>
  <c r="K61" i="25"/>
  <c r="L61" i="25" s="1"/>
  <c r="K73" i="25"/>
  <c r="L73" i="25" s="1"/>
  <c r="K97" i="25"/>
  <c r="L97" i="25" s="1"/>
  <c r="K121" i="25"/>
  <c r="L121" i="25" s="1"/>
  <c r="K26" i="25"/>
  <c r="L26" i="25" s="1"/>
  <c r="K146" i="25"/>
  <c r="L146" i="25" s="1"/>
  <c r="K11" i="25"/>
  <c r="L11" i="25" s="1"/>
  <c r="K23" i="25"/>
  <c r="L23" i="25" s="1"/>
  <c r="K35" i="25"/>
  <c r="L35" i="25" s="1"/>
  <c r="K47" i="25"/>
  <c r="L47" i="25" s="1"/>
  <c r="K59" i="25"/>
  <c r="L59" i="25" s="1"/>
  <c r="K71" i="25"/>
  <c r="L71" i="25" s="1"/>
  <c r="K83" i="25"/>
  <c r="L83" i="25" s="1"/>
  <c r="K95" i="25"/>
  <c r="L95" i="25" s="1"/>
  <c r="K107" i="25"/>
  <c r="L107" i="25" s="1"/>
  <c r="K119" i="25"/>
  <c r="L119" i="25" s="1"/>
  <c r="K131" i="25"/>
  <c r="L131" i="25" s="1"/>
  <c r="K143" i="25"/>
  <c r="L143" i="25" s="1"/>
  <c r="K24" i="25"/>
  <c r="L24" i="25" s="1"/>
  <c r="K25" i="25"/>
  <c r="L25" i="25" s="1"/>
  <c r="K12" i="25"/>
  <c r="L12" i="25" s="1"/>
  <c r="K48" i="25"/>
  <c r="L48" i="25" s="1"/>
  <c r="K60" i="25"/>
  <c r="L60" i="25" s="1"/>
  <c r="K72" i="25"/>
  <c r="L72" i="25" s="1"/>
  <c r="K96" i="25"/>
  <c r="K108" i="25"/>
  <c r="L108" i="25" s="1"/>
  <c r="K132" i="25"/>
  <c r="L132" i="25" s="1"/>
  <c r="K49" i="25"/>
  <c r="L49" i="25" s="1"/>
  <c r="K50" i="25"/>
  <c r="L50" i="25" s="1"/>
  <c r="K15" i="25"/>
  <c r="L15" i="25" s="1"/>
  <c r="K27" i="25"/>
  <c r="L27" i="25" s="1"/>
  <c r="K39" i="25"/>
  <c r="L39" i="25" s="1"/>
  <c r="K51" i="25"/>
  <c r="L51" i="25" s="1"/>
  <c r="K63" i="25"/>
  <c r="L63" i="25" s="1"/>
  <c r="K75" i="25"/>
  <c r="L75" i="25" s="1"/>
  <c r="K87" i="25"/>
  <c r="L87" i="25" s="1"/>
  <c r="K99" i="25"/>
  <c r="L99" i="25" s="1"/>
  <c r="K111" i="25"/>
  <c r="L111" i="25" s="1"/>
  <c r="K123" i="25"/>
  <c r="L123" i="25" s="1"/>
  <c r="K135" i="25"/>
  <c r="L135" i="25" s="1"/>
  <c r="K147" i="25"/>
  <c r="L147" i="25" s="1"/>
  <c r="K4" i="25"/>
  <c r="L4" i="25" s="1"/>
  <c r="K16" i="25"/>
  <c r="L16" i="25" s="1"/>
  <c r="K28" i="25"/>
  <c r="L28" i="25" s="1"/>
  <c r="K40" i="25"/>
  <c r="L40" i="25" s="1"/>
  <c r="K52" i="25"/>
  <c r="L52" i="25" s="1"/>
  <c r="K64" i="25"/>
  <c r="L64" i="25" s="1"/>
  <c r="K88" i="25"/>
  <c r="L88" i="25" s="1"/>
  <c r="K100" i="25"/>
  <c r="K112" i="25"/>
  <c r="L112" i="25" s="1"/>
  <c r="K124" i="25"/>
  <c r="L124" i="25" s="1"/>
  <c r="K136" i="25"/>
  <c r="L136" i="25" s="1"/>
  <c r="K148" i="25"/>
  <c r="L148" i="25" s="1"/>
  <c r="K133" i="25"/>
  <c r="L133" i="25" s="1"/>
  <c r="K38" i="25"/>
  <c r="L38" i="25" s="1"/>
  <c r="E3" i="25"/>
  <c r="L152" i="25"/>
  <c r="L151" i="25"/>
  <c r="M152" i="25" s="1"/>
  <c r="L82" i="25"/>
  <c r="L128" i="25"/>
  <c r="L139" i="25"/>
  <c r="L127" i="25"/>
  <c r="L7" i="25"/>
  <c r="L105" i="25"/>
  <c r="L30" i="25"/>
  <c r="L6" i="25"/>
  <c r="L77" i="25"/>
  <c r="L65" i="25"/>
  <c r="L53" i="25"/>
  <c r="L100" i="25"/>
  <c r="L145" i="25"/>
  <c r="L96" i="25"/>
  <c r="CU565" i="25" l="1"/>
  <c r="CV564" i="25"/>
  <c r="CV637" i="25"/>
  <c r="CU638" i="25"/>
  <c r="CU492" i="25"/>
  <c r="CV491" i="25"/>
  <c r="CU343" i="25"/>
  <c r="CV342" i="25"/>
  <c r="M107" i="25"/>
  <c r="M55" i="25"/>
  <c r="N55" i="25" s="1"/>
  <c r="P55" i="25" s="1"/>
  <c r="M109" i="25"/>
  <c r="N109" i="25" s="1"/>
  <c r="P109" i="25" s="1"/>
  <c r="M137" i="25"/>
  <c r="N137" i="25" s="1"/>
  <c r="P137" i="25" s="1"/>
  <c r="M136" i="25"/>
  <c r="N136" i="25" s="1"/>
  <c r="P136" i="25" s="1"/>
  <c r="M50" i="25"/>
  <c r="N50" i="25" s="1"/>
  <c r="P50" i="25" s="1"/>
  <c r="M120" i="25"/>
  <c r="N120" i="25" s="1"/>
  <c r="P120" i="25" s="1"/>
  <c r="M122" i="25"/>
  <c r="M119" i="25"/>
  <c r="N119" i="25" s="1"/>
  <c r="P119" i="25" s="1"/>
  <c r="M142" i="25"/>
  <c r="N142" i="25" s="1"/>
  <c r="P142" i="25" s="1"/>
  <c r="M99" i="25"/>
  <c r="N99" i="25" s="1"/>
  <c r="P99" i="25" s="1"/>
  <c r="M21" i="25"/>
  <c r="N21" i="25" s="1"/>
  <c r="P21" i="25" s="1"/>
  <c r="M44" i="25"/>
  <c r="M67" i="25"/>
  <c r="N67" i="25" s="1"/>
  <c r="P67" i="25" s="1"/>
  <c r="M114" i="25"/>
  <c r="N114" i="25" s="1"/>
  <c r="P114" i="25" s="1"/>
  <c r="M125" i="25"/>
  <c r="N125" i="25" s="1"/>
  <c r="P125" i="25" s="1"/>
  <c r="M9" i="25"/>
  <c r="N9" i="25" s="1"/>
  <c r="P9" i="25" s="1"/>
  <c r="M112" i="25"/>
  <c r="N112" i="25" s="1"/>
  <c r="P112" i="25" s="1"/>
  <c r="M63" i="25"/>
  <c r="N63" i="25" s="1"/>
  <c r="P63" i="25" s="1"/>
  <c r="M72" i="25"/>
  <c r="M98" i="25"/>
  <c r="N98" i="25" s="1"/>
  <c r="P98" i="25" s="1"/>
  <c r="M102" i="25"/>
  <c r="N102" i="25" s="1"/>
  <c r="P102" i="25" s="1"/>
  <c r="M141" i="25"/>
  <c r="N141" i="25" s="1"/>
  <c r="P141" i="25" s="1"/>
  <c r="M32" i="25"/>
  <c r="N32" i="25" s="1"/>
  <c r="P32" i="25" s="1"/>
  <c r="M113" i="25"/>
  <c r="N113" i="25" s="1"/>
  <c r="P113" i="25" s="1"/>
  <c r="M20" i="25"/>
  <c r="N20" i="25" s="1"/>
  <c r="P20" i="25" s="1"/>
  <c r="M95" i="25"/>
  <c r="N95" i="25" s="1"/>
  <c r="P95" i="25" s="1"/>
  <c r="M74" i="25"/>
  <c r="N74" i="25" s="1"/>
  <c r="P74" i="25" s="1"/>
  <c r="M110" i="25"/>
  <c r="N110" i="25" s="1"/>
  <c r="P110" i="25" s="1"/>
  <c r="M43" i="25"/>
  <c r="N43" i="25" s="1"/>
  <c r="P43" i="25" s="1"/>
  <c r="M96" i="25"/>
  <c r="M124" i="25"/>
  <c r="N124" i="25" s="1"/>
  <c r="P124" i="25" s="1"/>
  <c r="M90" i="25"/>
  <c r="N90" i="25" s="1"/>
  <c r="P90" i="25" s="1"/>
  <c r="M130" i="25"/>
  <c r="N130" i="25" s="1"/>
  <c r="P130" i="25" s="1"/>
  <c r="M34" i="25"/>
  <c r="N34" i="25" s="1"/>
  <c r="P34" i="25" s="1"/>
  <c r="M7" i="25"/>
  <c r="N7" i="25" s="1"/>
  <c r="P7" i="25" s="1"/>
  <c r="M39" i="25"/>
  <c r="N39" i="25" s="1"/>
  <c r="P39" i="25" s="1"/>
  <c r="M19" i="25"/>
  <c r="N19" i="25" s="1"/>
  <c r="P19" i="25" s="1"/>
  <c r="M129" i="25"/>
  <c r="N129" i="25" s="1"/>
  <c r="P129" i="25" s="1"/>
  <c r="M35" i="25"/>
  <c r="N35" i="25" s="1"/>
  <c r="P35" i="25" s="1"/>
  <c r="M100" i="25"/>
  <c r="N100" i="25" s="1"/>
  <c r="P100" i="25" s="1"/>
  <c r="M25" i="25"/>
  <c r="N25" i="25" s="1"/>
  <c r="P25" i="25" s="1"/>
  <c r="M26" i="25"/>
  <c r="M51" i="25"/>
  <c r="N51" i="25" s="1"/>
  <c r="P51" i="25" s="1"/>
  <c r="M40" i="25"/>
  <c r="N40" i="25" s="1"/>
  <c r="P40" i="25" s="1"/>
  <c r="M65" i="25"/>
  <c r="M54" i="25"/>
  <c r="N54" i="25" s="1"/>
  <c r="P54" i="25" s="1"/>
  <c r="M31" i="25"/>
  <c r="N31" i="25" s="1"/>
  <c r="P31" i="25" s="1"/>
  <c r="M5" i="25"/>
  <c r="N4" i="25"/>
  <c r="P4" i="25" s="1"/>
  <c r="M144" i="25"/>
  <c r="N144" i="25" s="1"/>
  <c r="P144" i="25" s="1"/>
  <c r="M86" i="25"/>
  <c r="N86" i="25" s="1"/>
  <c r="P86" i="25" s="1"/>
  <c r="M18" i="25"/>
  <c r="N18" i="25" s="1"/>
  <c r="P18" i="25" s="1"/>
  <c r="M42" i="25"/>
  <c r="N42" i="25" s="1"/>
  <c r="P42" i="25" s="1"/>
  <c r="M52" i="25"/>
  <c r="N52" i="25" s="1"/>
  <c r="P52" i="25" s="1"/>
  <c r="M66" i="25"/>
  <c r="N66" i="25" s="1"/>
  <c r="P66" i="25" s="1"/>
  <c r="N65" i="25"/>
  <c r="P65" i="25" s="1"/>
  <c r="M8" i="25"/>
  <c r="N8" i="25" s="1"/>
  <c r="P8" i="25" s="1"/>
  <c r="M12" i="25"/>
  <c r="N12" i="25" s="1"/>
  <c r="P12" i="25" s="1"/>
  <c r="M71" i="25"/>
  <c r="N71" i="25" s="1"/>
  <c r="P71" i="25" s="1"/>
  <c r="M59" i="25"/>
  <c r="N59" i="25" s="1"/>
  <c r="P59" i="25" s="1"/>
  <c r="M62" i="25"/>
  <c r="N62" i="25" s="1"/>
  <c r="P62" i="25" s="1"/>
  <c r="M15" i="25"/>
  <c r="N15" i="25" s="1"/>
  <c r="P15" i="25" s="1"/>
  <c r="N14" i="25"/>
  <c r="P14" i="25" s="1"/>
  <c r="M105" i="25"/>
  <c r="M16" i="25"/>
  <c r="N16" i="25" s="1"/>
  <c r="P16" i="25" s="1"/>
  <c r="M140" i="25"/>
  <c r="N140" i="25" s="1"/>
  <c r="P140" i="25" s="1"/>
  <c r="M77" i="25"/>
  <c r="N77" i="25" s="1"/>
  <c r="P77" i="25" s="1"/>
  <c r="M49" i="25"/>
  <c r="N49" i="25" s="1"/>
  <c r="P49" i="25" s="1"/>
  <c r="M75" i="25"/>
  <c r="N75" i="25" s="1"/>
  <c r="P75" i="25" s="1"/>
  <c r="M64" i="25"/>
  <c r="N64" i="25" s="1"/>
  <c r="P64" i="25" s="1"/>
  <c r="M89" i="25"/>
  <c r="N89" i="25" s="1"/>
  <c r="P89" i="25" s="1"/>
  <c r="M78" i="25"/>
  <c r="N78" i="25" s="1"/>
  <c r="P78" i="25" s="1"/>
  <c r="M24" i="25"/>
  <c r="N24" i="25" s="1"/>
  <c r="P24" i="25" s="1"/>
  <c r="M82" i="25"/>
  <c r="N82" i="25" s="1"/>
  <c r="P82" i="25" s="1"/>
  <c r="M46" i="25"/>
  <c r="N46" i="25" s="1"/>
  <c r="P46" i="25" s="1"/>
  <c r="M118" i="25"/>
  <c r="N118" i="25" s="1"/>
  <c r="P118" i="25" s="1"/>
  <c r="M30" i="25"/>
  <c r="N30" i="25" s="1"/>
  <c r="P30" i="25" s="1"/>
  <c r="N29" i="25"/>
  <c r="P29" i="25" s="1"/>
  <c r="M28" i="25"/>
  <c r="N28" i="25" s="1"/>
  <c r="P28" i="25" s="1"/>
  <c r="M61" i="25"/>
  <c r="N61" i="25" s="1"/>
  <c r="P61" i="25" s="1"/>
  <c r="M87" i="25"/>
  <c r="N87" i="25" s="1"/>
  <c r="P87" i="25" s="1"/>
  <c r="M76" i="25"/>
  <c r="N76" i="25" s="1"/>
  <c r="P76" i="25" s="1"/>
  <c r="M101" i="25"/>
  <c r="N101" i="25" s="1"/>
  <c r="P101" i="25" s="1"/>
  <c r="M33" i="25"/>
  <c r="N33" i="25" s="1"/>
  <c r="P33" i="25" s="1"/>
  <c r="M36" i="25"/>
  <c r="N36" i="25" s="1"/>
  <c r="P36" i="25" s="1"/>
  <c r="M11" i="25"/>
  <c r="N11" i="25" s="1"/>
  <c r="P11" i="25" s="1"/>
  <c r="M131" i="25"/>
  <c r="N131" i="25" s="1"/>
  <c r="P131" i="25" s="1"/>
  <c r="M13" i="25"/>
  <c r="N13" i="25" s="1"/>
  <c r="P13" i="25" s="1"/>
  <c r="M73" i="25"/>
  <c r="N73" i="25" s="1"/>
  <c r="P73" i="25" s="1"/>
  <c r="N72" i="25"/>
  <c r="P72" i="25" s="1"/>
  <c r="M79" i="25"/>
  <c r="M56" i="25"/>
  <c r="N56" i="25" s="1"/>
  <c r="P56" i="25" s="1"/>
  <c r="M45" i="25"/>
  <c r="N45" i="25" s="1"/>
  <c r="P45" i="25" s="1"/>
  <c r="N44" i="25"/>
  <c r="P44" i="25" s="1"/>
  <c r="M48" i="25"/>
  <c r="N48" i="25" s="1"/>
  <c r="P48" i="25" s="1"/>
  <c r="N47" i="25"/>
  <c r="P47" i="25" s="1"/>
  <c r="M83" i="25"/>
  <c r="N83" i="25" s="1"/>
  <c r="P83" i="25" s="1"/>
  <c r="M47" i="25"/>
  <c r="M85" i="25"/>
  <c r="N85" i="25" s="1"/>
  <c r="P85" i="25" s="1"/>
  <c r="M111" i="25"/>
  <c r="N111" i="25" s="1"/>
  <c r="P111" i="25" s="1"/>
  <c r="M91" i="25"/>
  <c r="M68" i="25"/>
  <c r="N68" i="25" s="1"/>
  <c r="P68" i="25" s="1"/>
  <c r="M57" i="25"/>
  <c r="N57" i="25" s="1"/>
  <c r="P57" i="25" s="1"/>
  <c r="M60" i="25"/>
  <c r="N60" i="25" s="1"/>
  <c r="P60" i="25" s="1"/>
  <c r="M22" i="25"/>
  <c r="N22" i="25" s="1"/>
  <c r="P22" i="25" s="1"/>
  <c r="M143" i="25"/>
  <c r="N143" i="25" s="1"/>
  <c r="P143" i="25" s="1"/>
  <c r="M133" i="25"/>
  <c r="N133" i="25" s="1"/>
  <c r="P133" i="25" s="1"/>
  <c r="M139" i="25"/>
  <c r="N139" i="25" s="1"/>
  <c r="P139" i="25" s="1"/>
  <c r="M88" i="25"/>
  <c r="N88" i="25" s="1"/>
  <c r="P88" i="25" s="1"/>
  <c r="M27" i="25"/>
  <c r="N27" i="25" s="1"/>
  <c r="P27" i="25" s="1"/>
  <c r="N26" i="25"/>
  <c r="P26" i="25" s="1"/>
  <c r="M151" i="25"/>
  <c r="M14" i="25"/>
  <c r="M132" i="25"/>
  <c r="N132" i="25" s="1"/>
  <c r="P132" i="25" s="1"/>
  <c r="M97" i="25"/>
  <c r="N97" i="25" s="1"/>
  <c r="P97" i="25" s="1"/>
  <c r="N96" i="25"/>
  <c r="P96" i="25" s="1"/>
  <c r="M123" i="25"/>
  <c r="N123" i="25" s="1"/>
  <c r="P123" i="25" s="1"/>
  <c r="N122" i="25"/>
  <c r="P122" i="25" s="1"/>
  <c r="M126" i="25"/>
  <c r="N126" i="25" s="1"/>
  <c r="P126" i="25" s="1"/>
  <c r="M103" i="25"/>
  <c r="N103" i="25" s="1"/>
  <c r="P103" i="25" s="1"/>
  <c r="M80" i="25"/>
  <c r="N80" i="25" s="1"/>
  <c r="P80" i="25" s="1"/>
  <c r="N79" i="25"/>
  <c r="P79" i="25" s="1"/>
  <c r="M69" i="25"/>
  <c r="N69" i="25" s="1"/>
  <c r="P69" i="25" s="1"/>
  <c r="M94" i="25"/>
  <c r="N94" i="25" s="1"/>
  <c r="P94" i="25" s="1"/>
  <c r="M58" i="25"/>
  <c r="N58" i="25" s="1"/>
  <c r="P58" i="25" s="1"/>
  <c r="M108" i="25"/>
  <c r="N108" i="25" s="1"/>
  <c r="P108" i="25" s="1"/>
  <c r="N107" i="25"/>
  <c r="P107" i="25" s="1"/>
  <c r="M145" i="25"/>
  <c r="N145" i="25" s="1"/>
  <c r="P145" i="25" s="1"/>
  <c r="M117" i="25"/>
  <c r="N117" i="25" s="1"/>
  <c r="P117" i="25" s="1"/>
  <c r="M10" i="25"/>
  <c r="N10" i="25" s="1"/>
  <c r="P10" i="25" s="1"/>
  <c r="M53" i="25"/>
  <c r="N53" i="25" s="1"/>
  <c r="P53" i="25" s="1"/>
  <c r="M38" i="25"/>
  <c r="N38" i="25" s="1"/>
  <c r="P38" i="25" s="1"/>
  <c r="M134" i="25"/>
  <c r="N134" i="25" s="1"/>
  <c r="P134" i="25" s="1"/>
  <c r="M135" i="25"/>
  <c r="N135" i="25" s="1"/>
  <c r="P135" i="25" s="1"/>
  <c r="M148" i="25"/>
  <c r="N148" i="25" s="1"/>
  <c r="P148" i="25" s="1"/>
  <c r="M149" i="25"/>
  <c r="N149" i="25" s="1"/>
  <c r="P149" i="25" s="1"/>
  <c r="M138" i="25"/>
  <c r="N138" i="25" s="1"/>
  <c r="P138" i="25" s="1"/>
  <c r="M115" i="25"/>
  <c r="N115" i="25" s="1"/>
  <c r="P115" i="25" s="1"/>
  <c r="M92" i="25"/>
  <c r="N92" i="25" s="1"/>
  <c r="P92" i="25" s="1"/>
  <c r="N91" i="25"/>
  <c r="P91" i="25" s="1"/>
  <c r="M81" i="25"/>
  <c r="N81" i="25" s="1"/>
  <c r="P81" i="25" s="1"/>
  <c r="M84" i="25"/>
  <c r="N84" i="25" s="1"/>
  <c r="P84" i="25" s="1"/>
  <c r="M23" i="25"/>
  <c r="N23" i="25" s="1"/>
  <c r="P23" i="25" s="1"/>
  <c r="M70" i="25"/>
  <c r="N70" i="25" s="1"/>
  <c r="P70" i="25" s="1"/>
  <c r="M29" i="25"/>
  <c r="M116" i="25"/>
  <c r="N116" i="25" s="1"/>
  <c r="P116" i="25" s="1"/>
  <c r="M41" i="25"/>
  <c r="N41" i="25" s="1"/>
  <c r="P41" i="25" s="1"/>
  <c r="M128" i="25"/>
  <c r="N128" i="25" s="1"/>
  <c r="P128" i="25" s="1"/>
  <c r="M106" i="25"/>
  <c r="N106" i="25" s="1"/>
  <c r="P106" i="25" s="1"/>
  <c r="N105" i="25"/>
  <c r="P105" i="25" s="1"/>
  <c r="M37" i="25"/>
  <c r="N37" i="25" s="1"/>
  <c r="P37" i="25" s="1"/>
  <c r="M121" i="25"/>
  <c r="N121" i="25" s="1"/>
  <c r="P121" i="25" s="1"/>
  <c r="M146" i="25"/>
  <c r="N146" i="25" s="1"/>
  <c r="P146" i="25" s="1"/>
  <c r="M147" i="25"/>
  <c r="N147" i="25" s="1"/>
  <c r="P147" i="25" s="1"/>
  <c r="M17" i="25"/>
  <c r="N17" i="25" s="1"/>
  <c r="P17" i="25" s="1"/>
  <c r="M6" i="25"/>
  <c r="N6" i="25" s="1"/>
  <c r="P6" i="25" s="1"/>
  <c r="N5" i="25"/>
  <c r="M150" i="25"/>
  <c r="N150" i="25" s="1"/>
  <c r="P150" i="25" s="1"/>
  <c r="M127" i="25"/>
  <c r="N127" i="25" s="1"/>
  <c r="P127" i="25" s="1"/>
  <c r="M104" i="25"/>
  <c r="N104" i="25" s="1"/>
  <c r="P104" i="25" s="1"/>
  <c r="M93" i="25"/>
  <c r="N93" i="25" s="1"/>
  <c r="P93" i="25" s="1"/>
  <c r="CV565" i="25" l="1"/>
  <c r="CU566" i="25"/>
  <c r="CV638" i="25"/>
  <c r="CU639" i="25"/>
  <c r="CV492" i="25"/>
  <c r="CU493" i="25"/>
  <c r="P5" i="25"/>
  <c r="O5" i="25"/>
  <c r="CU344" i="25"/>
  <c r="CV343" i="25"/>
  <c r="O90" i="25"/>
  <c r="O83" i="25"/>
  <c r="O126" i="25"/>
  <c r="O86" i="25"/>
  <c r="O75" i="25"/>
  <c r="O130" i="25"/>
  <c r="O10" i="25"/>
  <c r="O150" i="25"/>
  <c r="O128" i="25"/>
  <c r="O91" i="25"/>
  <c r="O92" i="25" s="1"/>
  <c r="O9" i="25"/>
  <c r="O102" i="25"/>
  <c r="O27" i="25"/>
  <c r="O111" i="25"/>
  <c r="O73" i="25"/>
  <c r="O87" i="25"/>
  <c r="O74" i="25"/>
  <c r="O54" i="25"/>
  <c r="O34" i="25"/>
  <c r="O32" i="25"/>
  <c r="O21" i="25"/>
  <c r="O99" i="25"/>
  <c r="O6" i="25"/>
  <c r="O41" i="25"/>
  <c r="O114" i="25"/>
  <c r="O117" i="25"/>
  <c r="O125" i="25"/>
  <c r="O139" i="25"/>
  <c r="O13" i="25"/>
  <c r="O49" i="25"/>
  <c r="O65" i="25"/>
  <c r="O66" i="25" s="1"/>
  <c r="O142" i="25"/>
  <c r="O88" i="25"/>
  <c r="O16" i="25"/>
  <c r="O116" i="25"/>
  <c r="O115" i="25"/>
  <c r="O145" i="25"/>
  <c r="O133" i="25"/>
  <c r="O29" i="25"/>
  <c r="O30" i="25" s="1"/>
  <c r="O77" i="25"/>
  <c r="O51" i="25"/>
  <c r="O124" i="25"/>
  <c r="O98" i="25"/>
  <c r="O119" i="25"/>
  <c r="O141" i="25"/>
  <c r="O17" i="25"/>
  <c r="O28" i="25"/>
  <c r="O137" i="25"/>
  <c r="O107" i="25"/>
  <c r="O122" i="25"/>
  <c r="O143" i="25"/>
  <c r="O47" i="25"/>
  <c r="O48" i="25" s="1"/>
  <c r="O131" i="25"/>
  <c r="O140" i="25"/>
  <c r="O52" i="25"/>
  <c r="O103" i="25"/>
  <c r="O147" i="25"/>
  <c r="O138" i="25"/>
  <c r="O108" i="25"/>
  <c r="O123" i="25"/>
  <c r="O22" i="25"/>
  <c r="O11" i="25"/>
  <c r="O118" i="25"/>
  <c r="O42" i="25"/>
  <c r="O25" i="25"/>
  <c r="O43" i="25"/>
  <c r="O63" i="25"/>
  <c r="O8" i="25"/>
  <c r="O146" i="25"/>
  <c r="O70" i="25"/>
  <c r="O149" i="25"/>
  <c r="O57" i="25"/>
  <c r="O96" i="25"/>
  <c r="O60" i="25"/>
  <c r="O44" i="25"/>
  <c r="O36" i="25"/>
  <c r="O46" i="25"/>
  <c r="O18" i="25"/>
  <c r="O100" i="25"/>
  <c r="O109" i="25"/>
  <c r="O112" i="25"/>
  <c r="O50" i="25"/>
  <c r="O61" i="25"/>
  <c r="O120" i="25"/>
  <c r="O23" i="25"/>
  <c r="O148" i="25"/>
  <c r="O58" i="25"/>
  <c r="O97" i="25"/>
  <c r="O45" i="25"/>
  <c r="O33" i="25"/>
  <c r="O82" i="25"/>
  <c r="O14" i="25"/>
  <c r="O15" i="25" s="1"/>
  <c r="O35" i="25"/>
  <c r="O110" i="25"/>
  <c r="O136" i="25"/>
  <c r="O93" i="25"/>
  <c r="O121" i="25"/>
  <c r="O135" i="25"/>
  <c r="O94" i="25"/>
  <c r="O132" i="25"/>
  <c r="O67" i="25"/>
  <c r="O55" i="25"/>
  <c r="O101" i="25"/>
  <c r="O24" i="25"/>
  <c r="O144" i="25"/>
  <c r="O129" i="25"/>
  <c r="O85" i="25"/>
  <c r="O104" i="25"/>
  <c r="O37" i="25"/>
  <c r="O84" i="25"/>
  <c r="O134" i="25"/>
  <c r="O69" i="25"/>
  <c r="O68" i="25"/>
  <c r="O56" i="25"/>
  <c r="O78" i="25"/>
  <c r="O62" i="25"/>
  <c r="O4" i="25"/>
  <c r="O19" i="25"/>
  <c r="O95" i="25"/>
  <c r="O40" i="25"/>
  <c r="O38" i="25"/>
  <c r="O79" i="25"/>
  <c r="O80" i="25" s="1"/>
  <c r="O76" i="25"/>
  <c r="O89" i="25"/>
  <c r="O59" i="25"/>
  <c r="O39" i="25"/>
  <c r="O20" i="25"/>
  <c r="O12" i="25"/>
  <c r="O127" i="25"/>
  <c r="O81" i="25"/>
  <c r="O53" i="25"/>
  <c r="O26" i="25"/>
  <c r="O72" i="25"/>
  <c r="O64" i="25"/>
  <c r="O71" i="25"/>
  <c r="O31" i="25"/>
  <c r="O7" i="25"/>
  <c r="O113" i="25"/>
  <c r="CV566" i="25" l="1"/>
  <c r="CU567" i="25"/>
  <c r="CV639" i="25"/>
  <c r="CU640" i="25"/>
  <c r="CV493" i="25"/>
  <c r="CU494" i="25"/>
  <c r="CU345" i="25"/>
  <c r="CV344" i="25"/>
  <c r="Q4" i="25" a="1"/>
  <c r="Q4" i="25" s="1"/>
  <c r="CV567" i="25" l="1"/>
  <c r="CU568" i="25"/>
  <c r="CV640" i="25"/>
  <c r="CU641" i="25"/>
  <c r="CU495" i="25"/>
  <c r="CV494" i="25"/>
  <c r="CU346" i="25"/>
  <c r="CV345" i="25"/>
  <c r="CU569" i="25" l="1"/>
  <c r="CV568" i="25"/>
  <c r="CU642" i="25"/>
  <c r="CV641" i="25"/>
  <c r="CU496" i="25"/>
  <c r="CV495" i="25"/>
  <c r="CU347" i="25"/>
  <c r="CV346" i="25"/>
  <c r="CV569" i="25" l="1"/>
  <c r="CU570" i="25"/>
  <c r="CU643" i="25"/>
  <c r="CV642" i="25"/>
  <c r="CU497" i="25"/>
  <c r="CV496" i="25"/>
  <c r="CU348" i="25"/>
  <c r="CV347" i="25"/>
  <c r="BB5" i="25"/>
  <c r="BB6" i="25"/>
  <c r="BB7" i="25"/>
  <c r="BB8" i="25"/>
  <c r="BB9" i="25"/>
  <c r="BB10" i="25"/>
  <c r="BB11" i="25"/>
  <c r="BB12" i="25"/>
  <c r="BB13" i="25"/>
  <c r="BB14" i="25"/>
  <c r="BB15" i="25"/>
  <c r="CV570" i="25" l="1"/>
  <c r="CU571" i="25"/>
  <c r="CV643" i="25"/>
  <c r="CU644" i="25"/>
  <c r="CU498" i="25"/>
  <c r="CV497" i="25"/>
  <c r="CU349" i="25"/>
  <c r="CV348" i="25"/>
  <c r="CU572" i="25" l="1"/>
  <c r="CV571" i="25"/>
  <c r="CU645" i="25"/>
  <c r="CV644" i="25"/>
  <c r="CU499" i="25"/>
  <c r="CV498" i="25"/>
  <c r="CU350" i="25"/>
  <c r="CV349" i="25"/>
  <c r="A2" i="25" a="1"/>
  <c r="AV21" i="25" l="1"/>
  <c r="AT23" i="25"/>
  <c r="AT24" i="25"/>
  <c r="AT25" i="25"/>
  <c r="AV25" i="25"/>
  <c r="AV24" i="25"/>
  <c r="AT21" i="25"/>
  <c r="AV23" i="25"/>
  <c r="AT22" i="25"/>
  <c r="AV22" i="25"/>
  <c r="CU573" i="25"/>
  <c r="CV572" i="25"/>
  <c r="CU646" i="25"/>
  <c r="CV645" i="25"/>
  <c r="CU500" i="25"/>
  <c r="CV499" i="25"/>
  <c r="AV17" i="25"/>
  <c r="AT18" i="25"/>
  <c r="AV20" i="25"/>
  <c r="AV18" i="25"/>
  <c r="AT19" i="25"/>
  <c r="AV19" i="25"/>
  <c r="AT20" i="25"/>
  <c r="AT16" i="25"/>
  <c r="AV16" i="25"/>
  <c r="AT17" i="25"/>
  <c r="AT26" i="25"/>
  <c r="AV26" i="25"/>
  <c r="CU351" i="25"/>
  <c r="CV350" i="25"/>
  <c r="AY6" i="25" a="1"/>
  <c r="AY6" i="25" s="1"/>
  <c r="AW6" i="25" a="1"/>
  <c r="AT6" i="25"/>
  <c r="BI6" i="25" a="1"/>
  <c r="BI6" i="25" s="1"/>
  <c r="AT8" i="25"/>
  <c r="AT7" i="25"/>
  <c r="A2" i="25"/>
  <c r="AT5" i="25"/>
  <c r="AT14" i="25"/>
  <c r="AT13" i="25"/>
  <c r="AT12" i="25"/>
  <c r="AT11" i="25"/>
  <c r="AT15" i="25"/>
  <c r="AT10" i="25"/>
  <c r="AT9" i="25"/>
  <c r="N73" i="14"/>
  <c r="M73" i="14"/>
  <c r="AU22" i="25" l="1"/>
  <c r="AU23" i="25"/>
  <c r="AU24" i="25"/>
  <c r="AU25" i="25"/>
  <c r="AU21" i="25"/>
  <c r="CV573" i="25"/>
  <c r="CU574" i="25"/>
  <c r="CV646" i="25"/>
  <c r="CU647" i="25"/>
  <c r="CU501" i="25"/>
  <c r="CV500" i="25"/>
  <c r="AU26" i="25"/>
  <c r="AU18" i="25"/>
  <c r="AU19" i="25"/>
  <c r="AU20" i="25"/>
  <c r="AU16" i="25"/>
  <c r="AU17" i="25"/>
  <c r="CU352" i="25"/>
  <c r="CV351" i="25"/>
  <c r="AW6" i="25"/>
  <c r="AX6" i="25" s="1"/>
  <c r="AX8" i="25"/>
  <c r="AX9" i="25"/>
  <c r="AX10" i="25"/>
  <c r="AX11" i="25"/>
  <c r="AX12" i="25"/>
  <c r="AX13" i="25"/>
  <c r="AX14" i="25"/>
  <c r="AX7" i="25"/>
  <c r="BH15" i="25"/>
  <c r="BG15" i="25"/>
  <c r="BF15" i="25"/>
  <c r="BE15" i="25"/>
  <c r="BD15" i="25"/>
  <c r="BC15" i="25"/>
  <c r="BA15" i="25"/>
  <c r="AZ15" i="25"/>
  <c r="DE290" i="25"/>
  <c r="CR43" i="25"/>
  <c r="CR58" i="25"/>
  <c r="CV574" i="25" l="1"/>
  <c r="CU575" i="25"/>
  <c r="CU648" i="25"/>
  <c r="CV647" i="25"/>
  <c r="CV501" i="25"/>
  <c r="CU502" i="25"/>
  <c r="CU353" i="25"/>
  <c r="CV352" i="25"/>
  <c r="DE148" i="25"/>
  <c r="G65" i="18" l="1"/>
  <c r="CU576" i="25"/>
  <c r="CV575" i="25"/>
  <c r="CV648" i="25"/>
  <c r="CU649" i="25"/>
  <c r="CU503" i="25"/>
  <c r="CV502" i="25"/>
  <c r="CU354" i="25"/>
  <c r="CV353" i="25"/>
  <c r="CT223" i="25"/>
  <c r="CU223" i="25" s="1"/>
  <c r="F65" i="18" l="1"/>
  <c r="J65" i="18" s="1"/>
  <c r="I65" i="18" s="1"/>
  <c r="CT77" i="25"/>
  <c r="CU77" i="25" s="1"/>
  <c r="CV576" i="25"/>
  <c r="CU577" i="25"/>
  <c r="CU650" i="25"/>
  <c r="CV649" i="25"/>
  <c r="CU504" i="25"/>
  <c r="CV503" i="25"/>
  <c r="CV223" i="25"/>
  <c r="CU224" i="25"/>
  <c r="CU355" i="25"/>
  <c r="CV354" i="25"/>
  <c r="CT150" i="25"/>
  <c r="CU150" i="25" s="1"/>
  <c r="DE351" i="25"/>
  <c r="DE363" i="25"/>
  <c r="DE368" i="25"/>
  <c r="CV77" i="25" l="1"/>
  <c r="CU78" i="25"/>
  <c r="CV577" i="25"/>
  <c r="CU578" i="25"/>
  <c r="CV650" i="25"/>
  <c r="CU651" i="25"/>
  <c r="CU505" i="25"/>
  <c r="CV504" i="25"/>
  <c r="CU225" i="25"/>
  <c r="CV224" i="25"/>
  <c r="CV150" i="25"/>
  <c r="CU151" i="25"/>
  <c r="CU356" i="25"/>
  <c r="CV355" i="25"/>
  <c r="DE219" i="25"/>
  <c r="DE244" i="25"/>
  <c r="DE256" i="25"/>
  <c r="DE280" i="25"/>
  <c r="DE353" i="25"/>
  <c r="DE365" i="25"/>
  <c r="DE377" i="25"/>
  <c r="DE389" i="25"/>
  <c r="DE401" i="25"/>
  <c r="DE281" i="25"/>
  <c r="DE293" i="25"/>
  <c r="DE306" i="25"/>
  <c r="DE318" i="25"/>
  <c r="DE354" i="25"/>
  <c r="DE366" i="25"/>
  <c r="DE378" i="25"/>
  <c r="DE390" i="25"/>
  <c r="DE402" i="25"/>
  <c r="DE185" i="25"/>
  <c r="DE294" i="25"/>
  <c r="DE331" i="25"/>
  <c r="DE343" i="25"/>
  <c r="DE355" i="25"/>
  <c r="DE367" i="25"/>
  <c r="DE379" i="25"/>
  <c r="DE391" i="25"/>
  <c r="DE222" i="25"/>
  <c r="DE235" i="25"/>
  <c r="DE247" i="25"/>
  <c r="DE332" i="25"/>
  <c r="DE356" i="25"/>
  <c r="DE380" i="25"/>
  <c r="DE392" i="25"/>
  <c r="DE236" i="25"/>
  <c r="DE272" i="25"/>
  <c r="DE284" i="25"/>
  <c r="DE369" i="25"/>
  <c r="DE381" i="25"/>
  <c r="DE393" i="25"/>
  <c r="DE322" i="25"/>
  <c r="DE334" i="25"/>
  <c r="DE346" i="25"/>
  <c r="DE370" i="25"/>
  <c r="DE382" i="25"/>
  <c r="DE394" i="25"/>
  <c r="DE241" i="25"/>
  <c r="DE253" i="25"/>
  <c r="DE277" i="25"/>
  <c r="DE289" i="25"/>
  <c r="DE350" i="25"/>
  <c r="DE386" i="25"/>
  <c r="DE226" i="25"/>
  <c r="DE238" i="25"/>
  <c r="DE250" i="25"/>
  <c r="DE274" i="25"/>
  <c r="DE347" i="25"/>
  <c r="DE359" i="25"/>
  <c r="DE371" i="25"/>
  <c r="DE383" i="25"/>
  <c r="DE395" i="25"/>
  <c r="DE374" i="25"/>
  <c r="DE227" i="25"/>
  <c r="DE239" i="25"/>
  <c r="DE251" i="25"/>
  <c r="DE348" i="25"/>
  <c r="DE360" i="25"/>
  <c r="DE372" i="25"/>
  <c r="DE384" i="25"/>
  <c r="DE396" i="25"/>
  <c r="DE398" i="25"/>
  <c r="DE301" i="25"/>
  <c r="DE313" i="25"/>
  <c r="DE325" i="25"/>
  <c r="DE337" i="25"/>
  <c r="DE349" i="25"/>
  <c r="DE361" i="25"/>
  <c r="DE373" i="25"/>
  <c r="DE385" i="25"/>
  <c r="DE397" i="25"/>
  <c r="DE362" i="25"/>
  <c r="DE230" i="25"/>
  <c r="DE327" i="25"/>
  <c r="DE339" i="25"/>
  <c r="DE375" i="25"/>
  <c r="DE387" i="25"/>
  <c r="DE399" i="25"/>
  <c r="DE243" i="25"/>
  <c r="DE255" i="25"/>
  <c r="DE267" i="25"/>
  <c r="DE328" i="25"/>
  <c r="DE352" i="25"/>
  <c r="DE364" i="25"/>
  <c r="DE376" i="25"/>
  <c r="DE388" i="25"/>
  <c r="DE400" i="25"/>
  <c r="DE297" i="25"/>
  <c r="DE296" i="25"/>
  <c r="DE307" i="25"/>
  <c r="DE314" i="25"/>
  <c r="DE308" i="25"/>
  <c r="DE319" i="25"/>
  <c r="DE299" i="25"/>
  <c r="DE315" i="25"/>
  <c r="DE300" i="25"/>
  <c r="DE320" i="25"/>
  <c r="DE304" i="25"/>
  <c r="DE317" i="25"/>
  <c r="DE302" i="25"/>
  <c r="DE303" i="25"/>
  <c r="DE340" i="25"/>
  <c r="DE357" i="25"/>
  <c r="DE295" i="25"/>
  <c r="DE326" i="25"/>
  <c r="DE358" i="25"/>
  <c r="DE323" i="25"/>
  <c r="DE305" i="25"/>
  <c r="DE292" i="25"/>
  <c r="DE342" i="25"/>
  <c r="DE338" i="25"/>
  <c r="DE335" i="25"/>
  <c r="DE336" i="25"/>
  <c r="DE329" i="25"/>
  <c r="DE312" i="25"/>
  <c r="DE333" i="25"/>
  <c r="DE344" i="25"/>
  <c r="DE321" i="25"/>
  <c r="DE341" i="25"/>
  <c r="DE316" i="25"/>
  <c r="DE259" i="25"/>
  <c r="DE311" i="25"/>
  <c r="DE215" i="25"/>
  <c r="DE286" i="25"/>
  <c r="DE324" i="25"/>
  <c r="DE144" i="25"/>
  <c r="DE220" i="25"/>
  <c r="DE282" i="25"/>
  <c r="DE283" i="25"/>
  <c r="DE285" i="25"/>
  <c r="DE287" i="25"/>
  <c r="DE276" i="25"/>
  <c r="DE288" i="25"/>
  <c r="DE278" i="25"/>
  <c r="DE279" i="25"/>
  <c r="DE224" i="25"/>
  <c r="DE248" i="25"/>
  <c r="DE260" i="25"/>
  <c r="DE225" i="25"/>
  <c r="DE237" i="25"/>
  <c r="DE249" i="25"/>
  <c r="DE261" i="25"/>
  <c r="DE273" i="25"/>
  <c r="DE270" i="25"/>
  <c r="DE262" i="25"/>
  <c r="DE263" i="25"/>
  <c r="DE275" i="25"/>
  <c r="DE234" i="25"/>
  <c r="DE228" i="25"/>
  <c r="DE240" i="25"/>
  <c r="DE252" i="25"/>
  <c r="DE264" i="25"/>
  <c r="DE229" i="25"/>
  <c r="DE265" i="25"/>
  <c r="DE242" i="25"/>
  <c r="DE254" i="25"/>
  <c r="DE266" i="25"/>
  <c r="DE258" i="25"/>
  <c r="DE231" i="25"/>
  <c r="DE232" i="25"/>
  <c r="DE221" i="25"/>
  <c r="DE233" i="25"/>
  <c r="DE245" i="25"/>
  <c r="DE257" i="25"/>
  <c r="DE269" i="25"/>
  <c r="DE246" i="25"/>
  <c r="DE223" i="25"/>
  <c r="DE271" i="25"/>
  <c r="DA369" i="25"/>
  <c r="DA370" i="25"/>
  <c r="DA371" i="25"/>
  <c r="DA372" i="25"/>
  <c r="DA373" i="25"/>
  <c r="DA374" i="25"/>
  <c r="DA375" i="25"/>
  <c r="DA376" i="25"/>
  <c r="DA377" i="25"/>
  <c r="DA378" i="25"/>
  <c r="DA379" i="25"/>
  <c r="DA380" i="25"/>
  <c r="DA381" i="25"/>
  <c r="DA382" i="25"/>
  <c r="DA383" i="25"/>
  <c r="DA384" i="25"/>
  <c r="DA385" i="25"/>
  <c r="DA386" i="25"/>
  <c r="DA387" i="25"/>
  <c r="DA388" i="25"/>
  <c r="DA389" i="25"/>
  <c r="DA390" i="25"/>
  <c r="DA391" i="25"/>
  <c r="DA392" i="25"/>
  <c r="DA393" i="25"/>
  <c r="DA394" i="25"/>
  <c r="DA395" i="25"/>
  <c r="DA396" i="25"/>
  <c r="DA397" i="25"/>
  <c r="DA398" i="25"/>
  <c r="DA399" i="25"/>
  <c r="DA400" i="25"/>
  <c r="DA401" i="25"/>
  <c r="DA402" i="25"/>
  <c r="CS59" i="25"/>
  <c r="E64" i="18"/>
  <c r="CV78" i="25" l="1"/>
  <c r="CU79" i="25"/>
  <c r="CV578" i="25"/>
  <c r="CU579" i="25"/>
  <c r="CV651" i="25"/>
  <c r="CU652" i="25"/>
  <c r="CU506" i="25"/>
  <c r="CV505" i="25"/>
  <c r="CV225" i="25"/>
  <c r="CU226" i="25"/>
  <c r="CU357" i="25"/>
  <c r="CV356" i="25"/>
  <c r="CU152" i="25"/>
  <c r="CV151" i="25"/>
  <c r="CP58" i="25"/>
  <c r="CP59" i="25"/>
  <c r="CQ57" i="25"/>
  <c r="CQ58" i="25"/>
  <c r="DE149" i="25"/>
  <c r="DE309" i="25"/>
  <c r="DE291" i="25"/>
  <c r="DE310" i="25"/>
  <c r="DE298" i="25"/>
  <c r="DE268" i="25"/>
  <c r="DE345" i="25"/>
  <c r="DE330" i="25"/>
  <c r="CV79" i="25" l="1"/>
  <c r="CU80" i="25"/>
  <c r="CV579" i="25"/>
  <c r="CU580" i="25"/>
  <c r="CV652" i="25"/>
  <c r="CU653" i="25"/>
  <c r="CV506" i="25"/>
  <c r="CU507" i="25"/>
  <c r="CU227" i="25"/>
  <c r="CV226" i="25"/>
  <c r="CU153" i="25"/>
  <c r="CV152" i="25"/>
  <c r="CU358" i="25"/>
  <c r="CV357" i="25"/>
  <c r="CV80" i="25" l="1"/>
  <c r="CU81" i="25"/>
  <c r="CV580" i="25"/>
  <c r="CU581" i="25"/>
  <c r="CV653" i="25"/>
  <c r="CU654" i="25"/>
  <c r="CV507" i="25"/>
  <c r="CU508" i="25"/>
  <c r="CU228" i="25"/>
  <c r="CV227" i="25"/>
  <c r="CU359" i="25"/>
  <c r="CV358" i="25"/>
  <c r="CU154" i="25"/>
  <c r="CV153" i="25"/>
  <c r="DC137" i="25"/>
  <c r="DC138" i="25" s="1"/>
  <c r="DC139" i="25" s="1"/>
  <c r="DC140" i="25" s="1"/>
  <c r="DC141" i="25" s="1"/>
  <c r="DC142" i="25" s="1"/>
  <c r="DC143" i="25" s="1"/>
  <c r="DC144" i="25" s="1"/>
  <c r="DC145" i="25" s="1"/>
  <c r="DC146" i="25" s="1"/>
  <c r="DC147" i="25" s="1"/>
  <c r="DC148" i="25" s="1"/>
  <c r="DC149" i="25" s="1"/>
  <c r="DC150" i="25" s="1"/>
  <c r="DC151" i="25" s="1"/>
  <c r="DC152" i="25" s="1"/>
  <c r="DC153" i="25" s="1"/>
  <c r="DC154" i="25" s="1"/>
  <c r="DC155" i="25" s="1"/>
  <c r="DC156" i="25" s="1"/>
  <c r="DC157" i="25" s="1"/>
  <c r="DC158" i="25" s="1"/>
  <c r="DC159" i="25" s="1"/>
  <c r="DC160" i="25" s="1"/>
  <c r="DC161" i="25" s="1"/>
  <c r="DC162" i="25" s="1"/>
  <c r="DC163" i="25" s="1"/>
  <c r="DC164" i="25" s="1"/>
  <c r="DC165" i="25" s="1"/>
  <c r="DC166" i="25" s="1"/>
  <c r="DC167" i="25" s="1"/>
  <c r="DC168" i="25" s="1"/>
  <c r="DC169" i="25" s="1"/>
  <c r="DC170" i="25" s="1"/>
  <c r="DC171" i="25" s="1"/>
  <c r="DC172" i="25" s="1"/>
  <c r="DC173" i="25" s="1"/>
  <c r="DC174" i="25" s="1"/>
  <c r="DC175" i="25" s="1"/>
  <c r="DC176" i="25" s="1"/>
  <c r="DC177" i="25" s="1"/>
  <c r="DC178" i="25" s="1"/>
  <c r="DC179" i="25" s="1"/>
  <c r="DC180" i="25" s="1"/>
  <c r="DC181" i="25" s="1"/>
  <c r="DC182" i="25" s="1"/>
  <c r="DC183" i="25" s="1"/>
  <c r="DC184" i="25" s="1"/>
  <c r="DC185" i="25" s="1"/>
  <c r="DC186" i="25" s="1"/>
  <c r="DC187" i="25" s="1"/>
  <c r="DE203" i="25"/>
  <c r="M85" i="14"/>
  <c r="N85" i="14"/>
  <c r="DA62" i="25"/>
  <c r="DA63" i="25"/>
  <c r="DA64" i="25"/>
  <c r="DA65" i="25"/>
  <c r="DA66" i="25"/>
  <c r="CV81" i="25" l="1"/>
  <c r="CU82" i="25"/>
  <c r="CV581" i="25"/>
  <c r="CU582" i="25"/>
  <c r="CU655" i="25"/>
  <c r="CV654" i="25"/>
  <c r="CV508" i="25"/>
  <c r="CU509" i="25"/>
  <c r="CV228" i="25"/>
  <c r="CU229" i="25"/>
  <c r="CU155" i="25"/>
  <c r="CV154" i="25"/>
  <c r="CU360" i="25"/>
  <c r="CV359" i="25"/>
  <c r="CN45" i="25" a="1"/>
  <c r="CN45" i="25" s="1"/>
  <c r="CN60" i="25" a="1"/>
  <c r="CN60" i="25" s="1"/>
  <c r="CI74" i="25"/>
  <c r="DA6" i="25"/>
  <c r="DA7" i="25"/>
  <c r="DA8" i="25"/>
  <c r="DA9" i="25"/>
  <c r="DA10" i="25"/>
  <c r="DA11" i="25"/>
  <c r="DA12" i="25"/>
  <c r="DA13" i="25"/>
  <c r="DA14" i="25"/>
  <c r="DA15" i="25"/>
  <c r="DA16" i="25"/>
  <c r="DA17" i="25"/>
  <c r="DA18" i="25"/>
  <c r="DA19" i="25"/>
  <c r="DA20" i="25"/>
  <c r="DA21" i="25"/>
  <c r="DA22" i="25"/>
  <c r="DA23" i="25"/>
  <c r="DA24" i="25"/>
  <c r="DA25" i="25"/>
  <c r="DA26" i="25"/>
  <c r="DA27" i="25"/>
  <c r="DA28" i="25"/>
  <c r="DA29" i="25"/>
  <c r="DA30" i="25"/>
  <c r="DA31" i="25"/>
  <c r="DA32" i="25"/>
  <c r="DA33" i="25"/>
  <c r="DA34" i="25"/>
  <c r="DA35" i="25"/>
  <c r="DA36" i="25"/>
  <c r="DA37" i="25"/>
  <c r="DA38" i="25"/>
  <c r="DA39" i="25"/>
  <c r="DA40" i="25"/>
  <c r="DA41" i="25"/>
  <c r="DA42" i="25"/>
  <c r="DA43" i="25"/>
  <c r="DA44" i="25"/>
  <c r="DA45" i="25"/>
  <c r="DA46" i="25"/>
  <c r="DA47" i="25"/>
  <c r="DA48" i="25"/>
  <c r="DA49" i="25"/>
  <c r="DA50" i="25"/>
  <c r="DA51" i="25"/>
  <c r="DA52" i="25"/>
  <c r="DA53" i="25"/>
  <c r="DA54" i="25"/>
  <c r="DA55" i="25"/>
  <c r="DA56" i="25"/>
  <c r="DA57" i="25"/>
  <c r="DA58" i="25"/>
  <c r="DA59" i="25"/>
  <c r="DA60" i="25"/>
  <c r="DA61" i="25"/>
  <c r="CV82" i="25" l="1"/>
  <c r="CU83" i="25"/>
  <c r="CV582" i="25"/>
  <c r="CU583" i="25"/>
  <c r="CV655" i="25"/>
  <c r="CU656" i="25"/>
  <c r="CV509" i="25"/>
  <c r="CU510" i="25"/>
  <c r="CV229" i="25"/>
  <c r="CU230" i="25"/>
  <c r="CU361" i="25"/>
  <c r="CV360" i="25"/>
  <c r="CU156" i="25"/>
  <c r="CV155" i="25"/>
  <c r="DC188" i="25"/>
  <c r="DC189" i="25" s="1"/>
  <c r="DC190" i="25" s="1"/>
  <c r="DC191" i="25" s="1"/>
  <c r="DC192" i="25" s="1"/>
  <c r="DC193" i="25" s="1"/>
  <c r="DC194" i="25" s="1"/>
  <c r="DC195" i="25" s="1"/>
  <c r="DC196" i="25" s="1"/>
  <c r="DC197" i="25" s="1"/>
  <c r="DC198" i="25" s="1"/>
  <c r="DC199" i="25" s="1"/>
  <c r="DC200" i="25" s="1"/>
  <c r="DC201" i="25" s="1"/>
  <c r="DC202" i="25" s="1"/>
  <c r="DC203" i="25" s="1"/>
  <c r="DC204" i="25" s="1"/>
  <c r="DC205" i="25" s="1"/>
  <c r="DC206" i="25" s="1"/>
  <c r="DC207" i="25" s="1"/>
  <c r="DC208" i="25" s="1"/>
  <c r="DC209" i="25" s="1"/>
  <c r="DC210" i="25" s="1"/>
  <c r="DC211" i="25" s="1"/>
  <c r="DC212" i="25" s="1"/>
  <c r="DC213" i="25" s="1"/>
  <c r="DC214" i="25" s="1"/>
  <c r="DC215" i="25" s="1"/>
  <c r="DC216" i="25" s="1"/>
  <c r="DC217" i="25" s="1"/>
  <c r="DC218" i="25" s="1"/>
  <c r="DC219" i="25" s="1"/>
  <c r="DC220" i="25" s="1"/>
  <c r="DC221" i="25" s="1"/>
  <c r="DC222" i="25" s="1"/>
  <c r="DC223" i="25" s="1"/>
  <c r="DC224" i="25" s="1"/>
  <c r="DC225" i="25" s="1"/>
  <c r="DC226" i="25" s="1"/>
  <c r="DC227" i="25" s="1"/>
  <c r="DC228" i="25" s="1"/>
  <c r="DC229" i="25" s="1"/>
  <c r="DC230" i="25" s="1"/>
  <c r="DC231" i="25" s="1"/>
  <c r="DC232" i="25" s="1"/>
  <c r="DC233" i="25" s="1"/>
  <c r="DC234" i="25" s="1"/>
  <c r="DC235" i="25" s="1"/>
  <c r="DC236" i="25" s="1"/>
  <c r="DC237" i="25" s="1"/>
  <c r="DC238" i="25" s="1"/>
  <c r="DC239" i="25" s="1"/>
  <c r="DC240" i="25" s="1"/>
  <c r="DC241" i="25" s="1"/>
  <c r="DC242" i="25" s="1"/>
  <c r="DC243" i="25" s="1"/>
  <c r="DC244" i="25" s="1"/>
  <c r="DC245" i="25" s="1"/>
  <c r="DC246" i="25" s="1"/>
  <c r="DC247" i="25" s="1"/>
  <c r="DC248" i="25" s="1"/>
  <c r="DC249" i="25" s="1"/>
  <c r="DC250" i="25" s="1"/>
  <c r="DC251" i="25" s="1"/>
  <c r="DC252" i="25" s="1"/>
  <c r="DC253" i="25" s="1"/>
  <c r="DC254" i="25" s="1"/>
  <c r="DC255" i="25" s="1"/>
  <c r="DC256" i="25" s="1"/>
  <c r="DC257" i="25" s="1"/>
  <c r="DC258" i="25" s="1"/>
  <c r="DC259" i="25" s="1"/>
  <c r="DC260" i="25" s="1"/>
  <c r="DC261" i="25" s="1"/>
  <c r="DC262" i="25" s="1"/>
  <c r="DC263" i="25" s="1"/>
  <c r="DC264" i="25" s="1"/>
  <c r="DC265" i="25" s="1"/>
  <c r="DC266" i="25" s="1"/>
  <c r="DC267" i="25" s="1"/>
  <c r="DC268" i="25" s="1"/>
  <c r="DC269" i="25" s="1"/>
  <c r="DC270" i="25" s="1"/>
  <c r="DC271" i="25" s="1"/>
  <c r="DC272" i="25" s="1"/>
  <c r="DC273" i="25" s="1"/>
  <c r="DC274" i="25" s="1"/>
  <c r="DC275" i="25" s="1"/>
  <c r="DC276" i="25" s="1"/>
  <c r="DC277" i="25" s="1"/>
  <c r="DC278" i="25" s="1"/>
  <c r="DC279" i="25" s="1"/>
  <c r="DC280" i="25" s="1"/>
  <c r="DC281" i="25" s="1"/>
  <c r="DC282" i="25" s="1"/>
  <c r="DC283" i="25" s="1"/>
  <c r="DC284" i="25" s="1"/>
  <c r="DC285" i="25" s="1"/>
  <c r="DC286" i="25" s="1"/>
  <c r="DC287" i="25" s="1"/>
  <c r="DC288" i="25" s="1"/>
  <c r="DC289" i="25" s="1"/>
  <c r="DC290" i="25" s="1"/>
  <c r="DC291" i="25" s="1"/>
  <c r="DC292" i="25" s="1"/>
  <c r="DC293" i="25" s="1"/>
  <c r="DC294" i="25" s="1"/>
  <c r="DC295" i="25" s="1"/>
  <c r="DC296" i="25" s="1"/>
  <c r="DC297" i="25" s="1"/>
  <c r="DC298" i="25" s="1"/>
  <c r="DC299" i="25" s="1"/>
  <c r="DC300" i="25" s="1"/>
  <c r="DC301" i="25" s="1"/>
  <c r="DC302" i="25" s="1"/>
  <c r="DC303" i="25" s="1"/>
  <c r="DC304" i="25" s="1"/>
  <c r="DC305" i="25" s="1"/>
  <c r="DC306" i="25" s="1"/>
  <c r="DC307" i="25" s="1"/>
  <c r="DC308" i="25" s="1"/>
  <c r="DC309" i="25" s="1"/>
  <c r="DC310" i="25" s="1"/>
  <c r="DC311" i="25" s="1"/>
  <c r="DC312" i="25" s="1"/>
  <c r="DC313" i="25" s="1"/>
  <c r="DC314" i="25" s="1"/>
  <c r="DC315" i="25" s="1"/>
  <c r="DC316" i="25" s="1"/>
  <c r="DC317" i="25" s="1"/>
  <c r="DC318" i="25" s="1"/>
  <c r="DC319" i="25" s="1"/>
  <c r="DC320" i="25" s="1"/>
  <c r="DC321" i="25" s="1"/>
  <c r="DC322" i="25" s="1"/>
  <c r="DC323" i="25" s="1"/>
  <c r="DC324" i="25" s="1"/>
  <c r="DC325" i="25" s="1"/>
  <c r="DC326" i="25" s="1"/>
  <c r="DC327" i="25" s="1"/>
  <c r="DC328" i="25" s="1"/>
  <c r="DC329" i="25" s="1"/>
  <c r="DC330" i="25" s="1"/>
  <c r="DC331" i="25" s="1"/>
  <c r="DC332" i="25" s="1"/>
  <c r="DC333" i="25" s="1"/>
  <c r="DC334" i="25" s="1"/>
  <c r="DC335" i="25" s="1"/>
  <c r="DC336" i="25" s="1"/>
  <c r="DC337" i="25" s="1"/>
  <c r="DC338" i="25" s="1"/>
  <c r="DC339" i="25" s="1"/>
  <c r="DC340" i="25" s="1"/>
  <c r="DC341" i="25" s="1"/>
  <c r="DC342" i="25" s="1"/>
  <c r="DC343" i="25" s="1"/>
  <c r="DC344" i="25" s="1"/>
  <c r="DC345" i="25" s="1"/>
  <c r="DC346" i="25" s="1"/>
  <c r="DC347" i="25" s="1"/>
  <c r="DC348" i="25" s="1"/>
  <c r="DC349" i="25" s="1"/>
  <c r="DC350" i="25" s="1"/>
  <c r="DC351" i="25" s="1"/>
  <c r="DC352" i="25" s="1"/>
  <c r="DC353" i="25" s="1"/>
  <c r="DC354" i="25" s="1"/>
  <c r="DC355" i="25" s="1"/>
  <c r="DC356" i="25" s="1"/>
  <c r="DC357" i="25" s="1"/>
  <c r="DC358" i="25" s="1"/>
  <c r="DC359" i="25" s="1"/>
  <c r="DC360" i="25" s="1"/>
  <c r="DC361" i="25" s="1"/>
  <c r="DC362" i="25" s="1"/>
  <c r="DC363" i="25" s="1"/>
  <c r="DC364" i="25" s="1"/>
  <c r="DC365" i="25" s="1"/>
  <c r="DC366" i="25" s="1"/>
  <c r="DC367" i="25" s="1"/>
  <c r="DC368" i="25" s="1"/>
  <c r="DC369" i="25" s="1"/>
  <c r="DC370" i="25" s="1"/>
  <c r="DC371" i="25" s="1"/>
  <c r="DC372" i="25" s="1"/>
  <c r="DC373" i="25" s="1"/>
  <c r="DC374" i="25" s="1"/>
  <c r="DC375" i="25" s="1"/>
  <c r="DC376" i="25" s="1"/>
  <c r="DC377" i="25" s="1"/>
  <c r="DC378" i="25" s="1"/>
  <c r="DC379" i="25" s="1"/>
  <c r="DC380" i="25" s="1"/>
  <c r="DC381" i="25" s="1"/>
  <c r="DC382" i="25" s="1"/>
  <c r="DC383" i="25" s="1"/>
  <c r="DC384" i="25" s="1"/>
  <c r="DC385" i="25" s="1"/>
  <c r="DC386" i="25" s="1"/>
  <c r="DC387" i="25" s="1"/>
  <c r="DC388" i="25" s="1"/>
  <c r="DC389" i="25" s="1"/>
  <c r="DC390" i="25" s="1"/>
  <c r="DC391" i="25" s="1"/>
  <c r="DC392" i="25" s="1"/>
  <c r="DC393" i="25" s="1"/>
  <c r="DC394" i="25" s="1"/>
  <c r="DC395" i="25" s="1"/>
  <c r="DC396" i="25" s="1"/>
  <c r="DC397" i="25" s="1"/>
  <c r="DC398" i="25" s="1"/>
  <c r="DC399" i="25" s="1"/>
  <c r="DC400" i="25" s="1"/>
  <c r="DC401" i="25" s="1"/>
  <c r="DC402" i="25" s="1"/>
  <c r="DC403" i="25" s="1"/>
  <c r="DC404" i="25" s="1"/>
  <c r="DC405" i="25" s="1"/>
  <c r="DE188" i="25"/>
  <c r="H64" i="18"/>
  <c r="CV83" i="25" l="1"/>
  <c r="CU84" i="25"/>
  <c r="CV583" i="25"/>
  <c r="CU584" i="25"/>
  <c r="CV656" i="25"/>
  <c r="CU657" i="25"/>
  <c r="CV510" i="25"/>
  <c r="CU511" i="25"/>
  <c r="CU231" i="25"/>
  <c r="CV230" i="25"/>
  <c r="CU157" i="25"/>
  <c r="CV156" i="25"/>
  <c r="CU362" i="25"/>
  <c r="CV361" i="25"/>
  <c r="CV84" i="25" l="1"/>
  <c r="CU85" i="25"/>
  <c r="CV584" i="25"/>
  <c r="CU585" i="25"/>
  <c r="CV657" i="25"/>
  <c r="CU658" i="25"/>
  <c r="CV511" i="25"/>
  <c r="CU512" i="25"/>
  <c r="CV231" i="25"/>
  <c r="CU232" i="25"/>
  <c r="CU363" i="25"/>
  <c r="CV362" i="25"/>
  <c r="CU158" i="25"/>
  <c r="CV157" i="25"/>
  <c r="DE218" i="25"/>
  <c r="DE214" i="25"/>
  <c r="DE216" i="25"/>
  <c r="DE217" i="25"/>
  <c r="DE198" i="25"/>
  <c r="DE213" i="25"/>
  <c r="DE175" i="25"/>
  <c r="DE158" i="25"/>
  <c r="DE151" i="25"/>
  <c r="DE212" i="25"/>
  <c r="DE164" i="25"/>
  <c r="DE197" i="25"/>
  <c r="DE196" i="25"/>
  <c r="DE157" i="25"/>
  <c r="DE162" i="25"/>
  <c r="DE167" i="25"/>
  <c r="DE211" i="25"/>
  <c r="DE194" i="25"/>
  <c r="DE190" i="25"/>
  <c r="DE156" i="25"/>
  <c r="DE150" i="25"/>
  <c r="DE173" i="25"/>
  <c r="DE209" i="25"/>
  <c r="DE208" i="25"/>
  <c r="DE183" i="25"/>
  <c r="DE206" i="25"/>
  <c r="DE155" i="25"/>
  <c r="DE161" i="25"/>
  <c r="DE166" i="25"/>
  <c r="DE192" i="25"/>
  <c r="DE174" i="25"/>
  <c r="DE205" i="25"/>
  <c r="DE181" i="25"/>
  <c r="DE191" i="25"/>
  <c r="DE207" i="25"/>
  <c r="DE193" i="25"/>
  <c r="DE202" i="25"/>
  <c r="DE154" i="25"/>
  <c r="DE178" i="25"/>
  <c r="DE204" i="25"/>
  <c r="DE186" i="25"/>
  <c r="DE199" i="25"/>
  <c r="DE195" i="25"/>
  <c r="DE165" i="25"/>
  <c r="DE201" i="25"/>
  <c r="DE177" i="25"/>
  <c r="DE210" i="25"/>
  <c r="DE176" i="25"/>
  <c r="DE189" i="25"/>
  <c r="DE172" i="25"/>
  <c r="DE187" i="25"/>
  <c r="DE170" i="25"/>
  <c r="DE200" i="25"/>
  <c r="DE168" i="25"/>
  <c r="DE182" i="25"/>
  <c r="DE152" i="25"/>
  <c r="DE184" i="25"/>
  <c r="DE180" i="25"/>
  <c r="DE179" i="25"/>
  <c r="DE160" i="25"/>
  <c r="DE153" i="25"/>
  <c r="DE171" i="25"/>
  <c r="DE169" i="25"/>
  <c r="DE163" i="25"/>
  <c r="DE159" i="25"/>
  <c r="CV85" i="25" l="1"/>
  <c r="CU86" i="25"/>
  <c r="CV585" i="25"/>
  <c r="CU586" i="25"/>
  <c r="CU659" i="25"/>
  <c r="CV658" i="25"/>
  <c r="CV512" i="25"/>
  <c r="CU513" i="25"/>
  <c r="CV232" i="25"/>
  <c r="CU233" i="25"/>
  <c r="CU159" i="25"/>
  <c r="CV158" i="25"/>
  <c r="CU364" i="25"/>
  <c r="CV363" i="25"/>
  <c r="DE145" i="25"/>
  <c r="DE146" i="25"/>
  <c r="DE147" i="25"/>
  <c r="DE143" i="25"/>
  <c r="DE142" i="25"/>
  <c r="DE137" i="25"/>
  <c r="DE138" i="25"/>
  <c r="DE139" i="25"/>
  <c r="DE140" i="25"/>
  <c r="DE141" i="25"/>
  <c r="CV86" i="25" l="1"/>
  <c r="CU87" i="25"/>
  <c r="CU587" i="25"/>
  <c r="CV587" i="25" s="1"/>
  <c r="CV586" i="25"/>
  <c r="CV659" i="25"/>
  <c r="CU660" i="25"/>
  <c r="CV660" i="25" s="1"/>
  <c r="CU514" i="25"/>
  <c r="CV514" i="25" s="1"/>
  <c r="CV513" i="25"/>
  <c r="CU234" i="25"/>
  <c r="CV233" i="25"/>
  <c r="CU365" i="25"/>
  <c r="CV364" i="25"/>
  <c r="CU160" i="25"/>
  <c r="CV159" i="25"/>
  <c r="BE4" i="25"/>
  <c r="BD4" i="25"/>
  <c r="BC4" i="25"/>
  <c r="BG4" i="25"/>
  <c r="CV87" i="25" l="1"/>
  <c r="CU88" i="25"/>
  <c r="CU235" i="25"/>
  <c r="CV234" i="25"/>
  <c r="CU161" i="25"/>
  <c r="CV160" i="25"/>
  <c r="CU366" i="25"/>
  <c r="CV365" i="25"/>
  <c r="CD5" i="25" a="1"/>
  <c r="CD71" i="25"/>
  <c r="CE60" i="25" a="1"/>
  <c r="CC58" i="25"/>
  <c r="CS57" i="25"/>
  <c r="CD45" i="25" a="1"/>
  <c r="CC43" i="25"/>
  <c r="CC44" i="25" s="1"/>
  <c r="CE44" i="25" s="1"/>
  <c r="CN42" i="25"/>
  <c r="CE41" i="25"/>
  <c r="CD41" i="25"/>
  <c r="CN5" i="25" a="1"/>
  <c r="CF72" i="25" a="1"/>
  <c r="CS75" i="25" s="1"/>
  <c r="DA5" i="25"/>
  <c r="CR4" i="25"/>
  <c r="DA4" i="25"/>
  <c r="AZ6" i="25"/>
  <c r="BA6" i="25"/>
  <c r="BC6" i="25"/>
  <c r="BD6" i="25"/>
  <c r="BE6" i="25"/>
  <c r="BF6" i="25"/>
  <c r="BG6" i="25"/>
  <c r="BH6" i="25"/>
  <c r="AZ7" i="25"/>
  <c r="BA7" i="25"/>
  <c r="BC7" i="25"/>
  <c r="BD7" i="25"/>
  <c r="BE7" i="25"/>
  <c r="BF7" i="25"/>
  <c r="BG7" i="25"/>
  <c r="BH7" i="25"/>
  <c r="AZ8" i="25"/>
  <c r="BA8" i="25"/>
  <c r="BC8" i="25"/>
  <c r="BD8" i="25"/>
  <c r="BE8" i="25"/>
  <c r="BF8" i="25"/>
  <c r="BG8" i="25"/>
  <c r="BH8" i="25"/>
  <c r="AZ9" i="25"/>
  <c r="BA9" i="25"/>
  <c r="BC9" i="25"/>
  <c r="BD9" i="25"/>
  <c r="BE9" i="25"/>
  <c r="BF9" i="25"/>
  <c r="BG9" i="25"/>
  <c r="BH9" i="25"/>
  <c r="AZ10" i="25"/>
  <c r="BA10" i="25"/>
  <c r="BC10" i="25"/>
  <c r="BD10" i="25"/>
  <c r="BE10" i="25"/>
  <c r="BF10" i="25"/>
  <c r="BG10" i="25"/>
  <c r="BH10" i="25"/>
  <c r="AZ11" i="25"/>
  <c r="BA11" i="25"/>
  <c r="BC11" i="25"/>
  <c r="BD11" i="25"/>
  <c r="BE11" i="25"/>
  <c r="BF11" i="25"/>
  <c r="BG11" i="25"/>
  <c r="BH11" i="25"/>
  <c r="AZ12" i="25"/>
  <c r="BA12" i="25"/>
  <c r="BC12" i="25"/>
  <c r="BD12" i="25"/>
  <c r="BE12" i="25"/>
  <c r="BF12" i="25"/>
  <c r="BG12" i="25"/>
  <c r="BH12" i="25"/>
  <c r="AZ13" i="25"/>
  <c r="BA13" i="25"/>
  <c r="BC13" i="25"/>
  <c r="BD13" i="25"/>
  <c r="BE13" i="25"/>
  <c r="BF13" i="25"/>
  <c r="BG13" i="25"/>
  <c r="BH13" i="25"/>
  <c r="AZ14" i="25"/>
  <c r="BA14" i="25"/>
  <c r="BC14" i="25"/>
  <c r="BD14" i="25"/>
  <c r="BE14" i="25"/>
  <c r="BF14" i="25"/>
  <c r="BG14" i="25"/>
  <c r="BH14" i="25"/>
  <c r="CV88" i="25" l="1"/>
  <c r="CU89" i="25"/>
  <c r="CU236" i="25"/>
  <c r="CV235" i="25"/>
  <c r="CO71" i="25"/>
  <c r="CS70" i="25" s="1"/>
  <c r="CO41" i="25"/>
  <c r="CS40" i="25"/>
  <c r="CS42" i="25"/>
  <c r="CS41" i="25"/>
  <c r="CP54" i="25"/>
  <c r="CU367" i="25"/>
  <c r="CV366" i="25"/>
  <c r="CU162" i="25"/>
  <c r="CV161" i="25"/>
  <c r="CS62" i="25"/>
  <c r="CS63" i="25"/>
  <c r="CS64" i="25"/>
  <c r="CS66" i="25"/>
  <c r="CS67" i="25"/>
  <c r="CS68" i="25"/>
  <c r="CS65" i="25"/>
  <c r="CS69" i="25"/>
  <c r="CS71" i="25"/>
  <c r="CP53" i="25"/>
  <c r="CO51" i="25"/>
  <c r="CS50" i="25" s="1"/>
  <c r="CO52" i="25"/>
  <c r="CS51" i="25" s="1"/>
  <c r="CP46" i="25"/>
  <c r="CP47" i="25"/>
  <c r="CP51" i="25"/>
  <c r="CP48" i="25"/>
  <c r="CO46" i="25"/>
  <c r="CS45" i="25" s="1"/>
  <c r="CP49" i="25"/>
  <c r="CO47" i="25"/>
  <c r="CS46" i="25" s="1"/>
  <c r="CP50" i="25"/>
  <c r="CO48" i="25"/>
  <c r="CS47" i="25" s="1"/>
  <c r="CP52" i="25"/>
  <c r="CO50" i="25"/>
  <c r="CS49" i="25" s="1"/>
  <c r="CO49" i="25"/>
  <c r="CS48" i="25" s="1"/>
  <c r="CP55" i="25"/>
  <c r="CP56" i="25"/>
  <c r="CP57" i="25"/>
  <c r="CP65" i="25"/>
  <c r="CP66" i="25"/>
  <c r="CP67" i="25"/>
  <c r="CP68" i="25"/>
  <c r="CP69" i="25"/>
  <c r="CP70" i="25"/>
  <c r="CP63" i="25"/>
  <c r="CP71" i="25"/>
  <c r="CP61" i="25"/>
  <c r="CP62" i="25"/>
  <c r="CP64" i="25"/>
  <c r="CP75" i="25"/>
  <c r="CO54" i="25"/>
  <c r="CS53" i="25" s="1"/>
  <c r="CO55" i="25"/>
  <c r="CS54" i="25" s="1"/>
  <c r="CO56" i="25"/>
  <c r="CS55" i="25" s="1"/>
  <c r="CO57" i="25"/>
  <c r="CS56" i="25" s="1"/>
  <c r="CP17" i="25"/>
  <c r="CP29" i="25"/>
  <c r="CP41" i="25"/>
  <c r="CO15" i="25"/>
  <c r="CS14" i="25" s="1"/>
  <c r="CO27" i="25"/>
  <c r="CS26" i="25" s="1"/>
  <c r="CO39" i="25"/>
  <c r="CS38" i="25" s="1"/>
  <c r="CP6" i="25"/>
  <c r="CP18" i="25"/>
  <c r="CP30" i="25"/>
  <c r="CP42" i="25"/>
  <c r="CO16" i="25"/>
  <c r="CS15" i="25" s="1"/>
  <c r="CO28" i="25"/>
  <c r="CS27" i="25" s="1"/>
  <c r="CO40" i="25"/>
  <c r="CS39" i="25" s="1"/>
  <c r="CP7" i="25"/>
  <c r="CP19" i="25"/>
  <c r="CP31" i="25"/>
  <c r="CO17" i="25"/>
  <c r="CS16" i="25" s="1"/>
  <c r="CO29" i="25"/>
  <c r="CS28" i="25" s="1"/>
  <c r="CP8" i="25"/>
  <c r="CP20" i="25"/>
  <c r="CP32" i="25"/>
  <c r="CO6" i="25"/>
  <c r="CS5" i="25" s="1"/>
  <c r="CO18" i="25"/>
  <c r="CS17" i="25" s="1"/>
  <c r="CO30" i="25"/>
  <c r="CS29" i="25" s="1"/>
  <c r="CO25" i="25"/>
  <c r="CS24" i="25" s="1"/>
  <c r="CP9" i="25"/>
  <c r="CP21" i="25"/>
  <c r="CP33" i="25"/>
  <c r="CO7" i="25"/>
  <c r="CS6" i="25" s="1"/>
  <c r="CO19" i="25"/>
  <c r="CS18" i="25" s="1"/>
  <c r="CO31" i="25"/>
  <c r="CS30" i="25" s="1"/>
  <c r="CP15" i="25"/>
  <c r="CP10" i="25"/>
  <c r="CP22" i="25"/>
  <c r="CP34" i="25"/>
  <c r="CO8" i="25"/>
  <c r="CS7" i="25" s="1"/>
  <c r="CO20" i="25"/>
  <c r="CS19" i="25" s="1"/>
  <c r="CO32" i="25"/>
  <c r="CS31" i="25" s="1"/>
  <c r="CO37" i="25"/>
  <c r="CS36" i="25" s="1"/>
  <c r="CP11" i="25"/>
  <c r="CP23" i="25"/>
  <c r="CP35" i="25"/>
  <c r="CO9" i="25"/>
  <c r="CS8" i="25" s="1"/>
  <c r="CO21" i="25"/>
  <c r="CS20" i="25" s="1"/>
  <c r="CO33" i="25"/>
  <c r="CS32" i="25" s="1"/>
  <c r="CO13" i="25"/>
  <c r="CS12" i="25" s="1"/>
  <c r="CP12" i="25"/>
  <c r="CP24" i="25"/>
  <c r="CP36" i="25"/>
  <c r="CO10" i="25"/>
  <c r="CS9" i="25" s="1"/>
  <c r="CO22" i="25"/>
  <c r="CS21" i="25" s="1"/>
  <c r="CO34" i="25"/>
  <c r="CS33" i="25" s="1"/>
  <c r="CP27" i="25"/>
  <c r="CP13" i="25"/>
  <c r="CP25" i="25"/>
  <c r="CP37" i="25"/>
  <c r="CO11" i="25"/>
  <c r="CS10" i="25" s="1"/>
  <c r="CO23" i="25"/>
  <c r="CS22" i="25" s="1"/>
  <c r="CO35" i="25"/>
  <c r="CS34" i="25" s="1"/>
  <c r="CP39" i="25"/>
  <c r="CP14" i="25"/>
  <c r="CP26" i="25"/>
  <c r="CP38" i="25"/>
  <c r="CO12" i="25"/>
  <c r="CS11" i="25" s="1"/>
  <c r="CO24" i="25"/>
  <c r="CS23" i="25" s="1"/>
  <c r="CO36" i="25"/>
  <c r="CS35" i="25" s="1"/>
  <c r="CP16" i="25"/>
  <c r="CP28" i="25"/>
  <c r="CP40" i="25"/>
  <c r="CO14" i="25"/>
  <c r="CS13" i="25" s="1"/>
  <c r="CO26" i="25"/>
  <c r="CS25" i="25" s="1"/>
  <c r="CO38" i="25"/>
  <c r="CS37" i="25" s="1"/>
  <c r="CE76" i="25"/>
  <c r="CZ76" i="25" s="1"/>
  <c r="CE75" i="25"/>
  <c r="CQ53" i="25"/>
  <c r="CX54" i="25" s="1"/>
  <c r="CQ45" i="25"/>
  <c r="CQ46" i="25"/>
  <c r="CX46" i="25" s="1"/>
  <c r="CQ47" i="25"/>
  <c r="CX47" i="25" s="1"/>
  <c r="CQ49" i="25"/>
  <c r="CQ50" i="25"/>
  <c r="CQ51" i="25"/>
  <c r="CX51" i="25" s="1"/>
  <c r="CQ52" i="25"/>
  <c r="CQ48" i="25"/>
  <c r="CQ54" i="25"/>
  <c r="CQ55" i="25"/>
  <c r="CX55" i="25" s="1"/>
  <c r="CQ56" i="25"/>
  <c r="CQ69" i="25"/>
  <c r="CQ70" i="25"/>
  <c r="CQ60" i="25"/>
  <c r="CX60" i="25" s="1"/>
  <c r="CQ61" i="25"/>
  <c r="CX61" i="25" s="1"/>
  <c r="CQ62" i="25"/>
  <c r="CQ63" i="25"/>
  <c r="CQ64" i="25"/>
  <c r="CQ65" i="25"/>
  <c r="CQ66" i="25"/>
  <c r="CQ67" i="25"/>
  <c r="CQ68" i="25"/>
  <c r="CQ74" i="25"/>
  <c r="CQ9" i="25"/>
  <c r="CQ21" i="25"/>
  <c r="CQ33" i="25"/>
  <c r="CQ36" i="25"/>
  <c r="CQ10" i="25"/>
  <c r="CQ22" i="25"/>
  <c r="CQ34" i="25"/>
  <c r="CQ11" i="25"/>
  <c r="CQ23" i="25"/>
  <c r="CQ35" i="25"/>
  <c r="CQ13" i="25"/>
  <c r="CQ25" i="25"/>
  <c r="CQ37" i="25"/>
  <c r="CX37" i="25" s="1"/>
  <c r="CQ14" i="25"/>
  <c r="CQ26" i="25"/>
  <c r="CQ38" i="25"/>
  <c r="CQ15" i="25"/>
  <c r="CQ27" i="25"/>
  <c r="CQ39" i="25"/>
  <c r="CQ16" i="25"/>
  <c r="CQ28" i="25"/>
  <c r="CQ40" i="25"/>
  <c r="CQ5" i="25"/>
  <c r="CQ17" i="25"/>
  <c r="CQ29" i="25"/>
  <c r="CX29" i="25" s="1"/>
  <c r="CQ41" i="25"/>
  <c r="CQ6" i="25"/>
  <c r="CQ18" i="25"/>
  <c r="CQ30" i="25"/>
  <c r="CQ12" i="25"/>
  <c r="CQ7" i="25"/>
  <c r="CQ19" i="25"/>
  <c r="CQ31" i="25"/>
  <c r="CQ24" i="25"/>
  <c r="CQ8" i="25"/>
  <c r="CQ20" i="25"/>
  <c r="CX20" i="25" s="1"/>
  <c r="CQ32" i="25"/>
  <c r="CX32" i="25" s="1"/>
  <c r="CR69" i="25"/>
  <c r="CR67" i="25"/>
  <c r="CR68" i="25"/>
  <c r="CE71" i="25"/>
  <c r="CR71" i="25" s="1"/>
  <c r="CR63" i="25"/>
  <c r="CR64" i="25"/>
  <c r="CR65" i="25"/>
  <c r="CR66" i="25"/>
  <c r="CR61" i="25"/>
  <c r="CR62" i="25"/>
  <c r="CR41" i="25"/>
  <c r="CR56" i="25"/>
  <c r="CR57" i="25"/>
  <c r="CR49" i="25"/>
  <c r="CR47" i="25"/>
  <c r="CR48" i="25"/>
  <c r="CR50" i="25"/>
  <c r="CR51" i="25"/>
  <c r="CR46" i="25"/>
  <c r="CR52" i="25"/>
  <c r="CR15" i="25"/>
  <c r="CR21" i="25"/>
  <c r="CR27" i="25"/>
  <c r="CR33" i="25"/>
  <c r="CR39" i="25"/>
  <c r="CR29" i="25"/>
  <c r="CR10" i="25"/>
  <c r="CR16" i="25"/>
  <c r="CR22" i="25"/>
  <c r="CR28" i="25"/>
  <c r="CR34" i="25"/>
  <c r="CR40" i="25"/>
  <c r="CR17" i="25"/>
  <c r="CR12" i="25"/>
  <c r="CR18" i="25"/>
  <c r="CR24" i="25"/>
  <c r="CR30" i="25"/>
  <c r="CR36" i="25"/>
  <c r="CR23" i="25"/>
  <c r="CR13" i="25"/>
  <c r="CR19" i="25"/>
  <c r="CR25" i="25"/>
  <c r="CR31" i="25"/>
  <c r="CR37" i="25"/>
  <c r="CR11" i="25"/>
  <c r="CR14" i="25"/>
  <c r="CR20" i="25"/>
  <c r="CR26" i="25"/>
  <c r="CR32" i="25"/>
  <c r="CR38" i="25"/>
  <c r="CR35" i="25"/>
  <c r="CR54" i="25"/>
  <c r="CR55" i="25"/>
  <c r="CN5" i="25"/>
  <c r="CD5" i="25"/>
  <c r="CF72" i="25"/>
  <c r="CS74" i="25" s="1"/>
  <c r="CE60" i="25"/>
  <c r="CR60" i="25" s="1"/>
  <c r="CD45" i="25"/>
  <c r="CE72" i="25"/>
  <c r="CE42" i="25"/>
  <c r="CR42" i="25" s="1"/>
  <c r="DC4" i="25"/>
  <c r="DE4" i="25"/>
  <c r="CE74" i="25"/>
  <c r="CR74" i="25" s="1"/>
  <c r="CE73" i="25"/>
  <c r="CR73" i="25" s="1"/>
  <c r="CR8" i="25"/>
  <c r="CR7" i="25"/>
  <c r="CR6" i="25"/>
  <c r="CR9" i="25"/>
  <c r="CC59" i="25"/>
  <c r="CD59" i="25" s="1"/>
  <c r="CD44" i="25"/>
  <c r="CX17" i="25" l="1"/>
  <c r="CX27" i="25"/>
  <c r="CX49" i="25"/>
  <c r="CX71" i="25"/>
  <c r="CV89" i="25"/>
  <c r="CU90" i="25"/>
  <c r="CX24" i="25"/>
  <c r="CX65" i="25"/>
  <c r="CX40" i="25"/>
  <c r="CX12" i="25"/>
  <c r="CX30" i="25"/>
  <c r="CX15" i="25"/>
  <c r="DF15" i="25" s="1"/>
  <c r="CX18" i="25"/>
  <c r="DF18" i="25" s="1"/>
  <c r="CX36" i="25"/>
  <c r="DF36" i="25" s="1"/>
  <c r="CX25" i="25"/>
  <c r="DF25" i="25" s="1"/>
  <c r="CX35" i="25"/>
  <c r="DF35" i="25" s="1"/>
  <c r="CX23" i="25"/>
  <c r="DF23" i="25" s="1"/>
  <c r="CX28" i="25"/>
  <c r="DF28" i="25" s="1"/>
  <c r="CX22" i="25"/>
  <c r="DF22" i="25" s="1"/>
  <c r="CX10" i="25"/>
  <c r="DF10" i="25" s="1"/>
  <c r="CX26" i="25"/>
  <c r="DF26" i="25" s="1"/>
  <c r="CU237" i="25"/>
  <c r="CV236" i="25"/>
  <c r="CX50" i="25"/>
  <c r="CX6" i="25"/>
  <c r="DF6" i="25" s="1"/>
  <c r="CX33" i="25"/>
  <c r="DF33" i="25" s="1"/>
  <c r="CX42" i="25"/>
  <c r="DF42" i="25" s="1"/>
  <c r="CX14" i="25"/>
  <c r="DF14" i="25" s="1"/>
  <c r="CX21" i="25"/>
  <c r="DF21" i="25" s="1"/>
  <c r="CX9" i="25"/>
  <c r="DF9" i="25" s="1"/>
  <c r="CX69" i="25"/>
  <c r="DF69" i="25" s="1"/>
  <c r="CX56" i="25"/>
  <c r="CX8" i="25"/>
  <c r="DF8" i="25" s="1"/>
  <c r="CX13" i="25"/>
  <c r="DF13" i="25" s="1"/>
  <c r="CX68" i="25"/>
  <c r="CX67" i="25"/>
  <c r="DF67" i="25" s="1"/>
  <c r="CX31" i="25"/>
  <c r="DF31" i="25" s="1"/>
  <c r="CX48" i="25"/>
  <c r="CX19" i="25"/>
  <c r="DF19" i="25" s="1"/>
  <c r="CX16" i="25"/>
  <c r="DF16" i="25" s="1"/>
  <c r="CX11" i="25"/>
  <c r="DF11" i="25" s="1"/>
  <c r="CX7" i="25"/>
  <c r="DF7" i="25" s="1"/>
  <c r="CX39" i="25"/>
  <c r="DF39" i="25" s="1"/>
  <c r="CX34" i="25"/>
  <c r="DF34" i="25" s="1"/>
  <c r="CO44" i="25"/>
  <c r="CS43" i="25" s="1"/>
  <c r="CX43" i="25" s="1"/>
  <c r="DF43" i="25" s="1"/>
  <c r="CX66" i="25"/>
  <c r="DF66" i="25" s="1"/>
  <c r="CO5" i="25"/>
  <c r="CS4" i="25" s="1"/>
  <c r="CX64" i="25"/>
  <c r="DF64" i="25" s="1"/>
  <c r="CX38" i="25"/>
  <c r="DF38" i="25" s="1"/>
  <c r="CO45" i="25"/>
  <c r="CS44" i="25" s="1"/>
  <c r="CX45" i="25"/>
  <c r="CX63" i="25"/>
  <c r="DF63" i="25" s="1"/>
  <c r="CX62" i="25"/>
  <c r="DF62" i="25" s="1"/>
  <c r="CO59" i="25"/>
  <c r="CS58" i="25" s="1"/>
  <c r="CX58" i="25" s="1"/>
  <c r="DF58" i="25" s="1"/>
  <c r="CX57" i="25"/>
  <c r="DF57" i="25" s="1"/>
  <c r="CX41" i="25"/>
  <c r="DF41" i="25" s="1"/>
  <c r="CX74" i="25"/>
  <c r="DF74" i="25" s="1"/>
  <c r="CX75" i="25"/>
  <c r="DF75" i="25" s="1"/>
  <c r="CO53" i="25"/>
  <c r="CS52" i="25" s="1"/>
  <c r="CX52" i="25" s="1"/>
  <c r="DF52" i="25" s="1"/>
  <c r="CX70" i="25"/>
  <c r="DF70" i="25" s="1"/>
  <c r="CU163" i="25"/>
  <c r="CV162" i="25"/>
  <c r="CU368" i="25"/>
  <c r="CV367" i="25"/>
  <c r="CQ73" i="25"/>
  <c r="CP73" i="25"/>
  <c r="CP74" i="25"/>
  <c r="DF54" i="25"/>
  <c r="DF50" i="25"/>
  <c r="DF20" i="25"/>
  <c r="DF55" i="25"/>
  <c r="DF30" i="25"/>
  <c r="DF49" i="25"/>
  <c r="DF47" i="25"/>
  <c r="DF46" i="25"/>
  <c r="DF71" i="25"/>
  <c r="DF32" i="25"/>
  <c r="DF29" i="25"/>
  <c r="DF37" i="25"/>
  <c r="DF17" i="25"/>
  <c r="DF40" i="25"/>
  <c r="DF24" i="25"/>
  <c r="DF48" i="25"/>
  <c r="DF56" i="25"/>
  <c r="DF51" i="25"/>
  <c r="DF65" i="25"/>
  <c r="DF61" i="25"/>
  <c r="DF60" i="25"/>
  <c r="DF12" i="25"/>
  <c r="DF45" i="25"/>
  <c r="DF68" i="25"/>
  <c r="CR72" i="25"/>
  <c r="CQ72" i="25"/>
  <c r="CR76" i="25"/>
  <c r="CR75" i="25"/>
  <c r="CR53" i="25"/>
  <c r="CR44" i="25"/>
  <c r="CR45" i="25"/>
  <c r="CR5" i="25"/>
  <c r="CE59" i="25"/>
  <c r="CR59" i="25" s="1"/>
  <c r="CV90" i="25" l="1"/>
  <c r="CU91" i="25"/>
  <c r="CU238" i="25"/>
  <c r="CV237" i="25"/>
  <c r="CX44" i="25"/>
  <c r="CX53" i="25"/>
  <c r="DF53" i="25" s="1"/>
  <c r="CX5" i="25"/>
  <c r="CX73" i="25"/>
  <c r="CX72" i="25"/>
  <c r="DF72" i="25" s="1"/>
  <c r="CX59" i="25"/>
  <c r="DF59" i="25" s="1"/>
  <c r="DF27" i="25"/>
  <c r="CT68" i="25"/>
  <c r="CY68" i="25"/>
  <c r="CT19" i="25"/>
  <c r="CY19" i="25"/>
  <c r="CT9" i="25"/>
  <c r="CY9" i="25"/>
  <c r="CT47" i="25"/>
  <c r="CY47" i="25"/>
  <c r="CT54" i="25"/>
  <c r="CY54" i="25"/>
  <c r="CT38" i="25"/>
  <c r="CY38" i="25"/>
  <c r="CT45" i="25"/>
  <c r="CY45" i="25"/>
  <c r="CT75" i="25"/>
  <c r="CY75" i="25"/>
  <c r="CT64" i="25"/>
  <c r="CY64" i="25"/>
  <c r="CY66" i="25"/>
  <c r="CY29" i="25"/>
  <c r="CT18" i="25"/>
  <c r="CY18" i="25"/>
  <c r="CT27" i="25"/>
  <c r="CY27" i="25"/>
  <c r="CT74" i="25"/>
  <c r="CY74" i="25"/>
  <c r="CT36" i="25"/>
  <c r="CY36" i="25"/>
  <c r="CT24" i="25"/>
  <c r="CY24" i="25"/>
  <c r="CT32" i="25"/>
  <c r="CY32" i="25"/>
  <c r="CY49" i="25"/>
  <c r="CT67" i="25"/>
  <c r="CY67" i="25"/>
  <c r="CY71" i="25"/>
  <c r="CT10" i="25"/>
  <c r="CY10" i="25"/>
  <c r="CT12" i="25"/>
  <c r="CY12" i="25"/>
  <c r="CT69" i="25"/>
  <c r="CY69" i="25"/>
  <c r="CT51" i="25"/>
  <c r="CY51" i="25"/>
  <c r="CT31" i="25"/>
  <c r="CY31" i="25"/>
  <c r="CY21" i="25"/>
  <c r="CT15" i="25"/>
  <c r="CY15" i="25"/>
  <c r="CT37" i="25"/>
  <c r="CY37" i="25"/>
  <c r="CT70" i="25"/>
  <c r="CY70" i="25"/>
  <c r="CT34" i="25"/>
  <c r="CY34" i="25"/>
  <c r="CY35" i="25"/>
  <c r="CT14" i="25"/>
  <c r="CY14" i="25"/>
  <c r="CT30" i="25"/>
  <c r="CY30" i="25"/>
  <c r="CT63" i="25"/>
  <c r="CY63" i="25"/>
  <c r="CT42" i="25"/>
  <c r="CY42" i="25"/>
  <c r="CT39" i="25"/>
  <c r="CY39" i="25"/>
  <c r="CT40" i="25"/>
  <c r="CY40" i="25"/>
  <c r="CT41" i="25"/>
  <c r="CY41" i="25"/>
  <c r="CT55" i="25"/>
  <c r="CY55" i="25"/>
  <c r="CT48" i="25"/>
  <c r="CY48" i="25"/>
  <c r="CT52" i="25"/>
  <c r="CY52" i="25"/>
  <c r="CT58" i="25"/>
  <c r="CY58" i="25"/>
  <c r="CT60" i="25"/>
  <c r="CY60" i="25"/>
  <c r="CT7" i="25"/>
  <c r="CY7" i="25"/>
  <c r="CT13" i="25"/>
  <c r="CY13" i="25"/>
  <c r="CT46" i="25"/>
  <c r="CY46" i="25"/>
  <c r="CT8" i="25"/>
  <c r="CY8" i="25"/>
  <c r="CT43" i="25"/>
  <c r="CY43" i="25"/>
  <c r="CT61" i="25"/>
  <c r="CY61" i="25"/>
  <c r="CT56" i="25"/>
  <c r="CY56" i="25"/>
  <c r="CY57" i="25"/>
  <c r="CT33" i="25"/>
  <c r="CY33" i="25"/>
  <c r="CT20" i="25"/>
  <c r="CY20" i="25"/>
  <c r="CT23" i="25"/>
  <c r="CY23" i="25"/>
  <c r="CT28" i="25"/>
  <c r="CY28" i="25"/>
  <c r="CY72" i="25"/>
  <c r="CT65" i="25"/>
  <c r="CY65" i="25"/>
  <c r="CT11" i="25"/>
  <c r="CY11" i="25"/>
  <c r="CT25" i="25"/>
  <c r="CY25" i="25"/>
  <c r="CT26" i="25"/>
  <c r="CY26" i="25"/>
  <c r="CT50" i="25"/>
  <c r="CY50" i="25"/>
  <c r="CT62" i="25"/>
  <c r="CY62" i="25"/>
  <c r="CT16" i="25"/>
  <c r="CY16" i="25"/>
  <c r="CT17" i="25"/>
  <c r="CY17" i="25"/>
  <c r="CT6" i="25"/>
  <c r="CY6" i="25"/>
  <c r="CT22" i="25"/>
  <c r="CY22" i="25"/>
  <c r="CU369" i="25"/>
  <c r="CV368" i="25"/>
  <c r="CU164" i="25"/>
  <c r="CV163" i="25"/>
  <c r="CZ19" i="25"/>
  <c r="DD19" i="25" s="1"/>
  <c r="CZ47" i="25"/>
  <c r="DD47" i="25" s="1"/>
  <c r="CZ57" i="25"/>
  <c r="DD57" i="25" s="1"/>
  <c r="CT57" i="25"/>
  <c r="CZ46" i="25"/>
  <c r="DD46" i="25" s="1"/>
  <c r="CT66" i="25"/>
  <c r="CT29" i="25"/>
  <c r="CZ49" i="25"/>
  <c r="DD49" i="25" s="1"/>
  <c r="CT49" i="25"/>
  <c r="CZ71" i="25"/>
  <c r="DD71" i="25" s="1"/>
  <c r="DE71" i="25" s="1"/>
  <c r="CT71" i="25"/>
  <c r="CT21" i="25"/>
  <c r="CT35" i="25"/>
  <c r="DF44" i="25"/>
  <c r="DF73" i="25"/>
  <c r="DF5" i="25"/>
  <c r="CZ12" i="25"/>
  <c r="DD12" i="25" s="1"/>
  <c r="DE12" i="25" s="1"/>
  <c r="CZ51" i="25"/>
  <c r="DD51" i="25" s="1"/>
  <c r="CZ21" i="25"/>
  <c r="CZ65" i="25"/>
  <c r="DD65" i="25" s="1"/>
  <c r="CZ70" i="25"/>
  <c r="CZ7" i="25"/>
  <c r="DD7" i="25" s="1"/>
  <c r="DE7" i="25" s="1"/>
  <c r="CZ63" i="25"/>
  <c r="DD63" i="25" s="1"/>
  <c r="CZ18" i="25"/>
  <c r="DD18" i="25" s="1"/>
  <c r="CZ26" i="25"/>
  <c r="DD26" i="25" s="1"/>
  <c r="CZ62" i="25"/>
  <c r="DD62" i="25" s="1"/>
  <c r="CZ45" i="25"/>
  <c r="DD45" i="25" s="1"/>
  <c r="CZ54" i="25"/>
  <c r="DD54" i="25" s="1"/>
  <c r="CZ36" i="25"/>
  <c r="DD36" i="25" s="1"/>
  <c r="CZ28" i="25"/>
  <c r="DD28" i="25" s="1"/>
  <c r="CZ64" i="25"/>
  <c r="DD64" i="25" s="1"/>
  <c r="CZ60" i="25"/>
  <c r="DD60" i="25" s="1"/>
  <c r="CZ15" i="25"/>
  <c r="DD15" i="25" s="1"/>
  <c r="CZ33" i="25"/>
  <c r="DD33" i="25" s="1"/>
  <c r="CZ75" i="25"/>
  <c r="DD76" i="25" s="1"/>
  <c r="CZ37" i="25"/>
  <c r="DD37" i="25" s="1"/>
  <c r="CZ24" i="25"/>
  <c r="DD24" i="25" s="1"/>
  <c r="CZ66" i="25"/>
  <c r="DD66" i="25" s="1"/>
  <c r="CZ68" i="25"/>
  <c r="DD68" i="25" s="1"/>
  <c r="CZ61" i="25"/>
  <c r="DD61" i="25" s="1"/>
  <c r="CZ41" i="25"/>
  <c r="DD41" i="25" s="1"/>
  <c r="DE41" i="25" s="1"/>
  <c r="CZ17" i="25"/>
  <c r="DD17" i="25" s="1"/>
  <c r="CZ10" i="25"/>
  <c r="DD10" i="25" s="1"/>
  <c r="CZ67" i="25"/>
  <c r="DD67" i="25" s="1"/>
  <c r="CZ43" i="25"/>
  <c r="CZ42" i="25"/>
  <c r="CZ9" i="25"/>
  <c r="DD9" i="25" s="1"/>
  <c r="CZ50" i="25"/>
  <c r="DD50" i="25" s="1"/>
  <c r="CZ32" i="25"/>
  <c r="DD32" i="25" s="1"/>
  <c r="CZ6" i="25"/>
  <c r="DD6" i="25" s="1"/>
  <c r="CZ69" i="25"/>
  <c r="DD70" i="25" s="1"/>
  <c r="CZ16" i="25"/>
  <c r="DD16" i="25" s="1"/>
  <c r="CZ58" i="25"/>
  <c r="CZ11" i="25"/>
  <c r="CZ27" i="25"/>
  <c r="DD27" i="25" s="1"/>
  <c r="CZ14" i="25"/>
  <c r="DD14" i="25" s="1"/>
  <c r="CZ40" i="25"/>
  <c r="CZ31" i="25"/>
  <c r="DD31" i="25" s="1"/>
  <c r="DE31" i="25" s="1"/>
  <c r="CZ29" i="25"/>
  <c r="DD29" i="25" s="1"/>
  <c r="CZ35" i="25"/>
  <c r="DD35" i="25" s="1"/>
  <c r="CZ48" i="25"/>
  <c r="DD48" i="25" s="1"/>
  <c r="CZ74" i="25"/>
  <c r="DD74" i="25" s="1"/>
  <c r="CZ39" i="25"/>
  <c r="CZ13" i="25"/>
  <c r="DD13" i="25" s="1"/>
  <c r="CZ25" i="25"/>
  <c r="DD25" i="25" s="1"/>
  <c r="CZ22" i="25"/>
  <c r="CZ23" i="25"/>
  <c r="DD23" i="25" s="1"/>
  <c r="DE23" i="25" s="1"/>
  <c r="CZ56" i="25"/>
  <c r="DD56" i="25" s="1"/>
  <c r="CZ34" i="25"/>
  <c r="DD34" i="25" s="1"/>
  <c r="CZ8" i="25"/>
  <c r="DD8" i="25" s="1"/>
  <c r="CZ55" i="25"/>
  <c r="DD55" i="25" s="1"/>
  <c r="CZ30" i="25"/>
  <c r="DD30" i="25" s="1"/>
  <c r="CZ20" i="25"/>
  <c r="DD20" i="25" s="1"/>
  <c r="CZ38" i="25"/>
  <c r="DD38" i="25" s="1"/>
  <c r="AZ5" i="25"/>
  <c r="BA5" i="25"/>
  <c r="BC5" i="25"/>
  <c r="BD5" i="25"/>
  <c r="BE5" i="25"/>
  <c r="BF5" i="25"/>
  <c r="BG5" i="25"/>
  <c r="BH5" i="25"/>
  <c r="AY5" i="25"/>
  <c r="CT72" i="25" l="1"/>
  <c r="CV91" i="25"/>
  <c r="CU92" i="25"/>
  <c r="DO4" i="25" a="1"/>
  <c r="DO4" i="25" s="1"/>
  <c r="DD58" i="25"/>
  <c r="CU239" i="25"/>
  <c r="CV238" i="25"/>
  <c r="CY53" i="25"/>
  <c r="CT59" i="25"/>
  <c r="CY59" i="25"/>
  <c r="CY5" i="25"/>
  <c r="DB5" i="25" s="1"/>
  <c r="DB6" i="25" s="1"/>
  <c r="DB7" i="25" s="1"/>
  <c r="DB8" i="25" s="1"/>
  <c r="DB9" i="25" s="1"/>
  <c r="DB10" i="25" s="1"/>
  <c r="DB11" i="25" s="1"/>
  <c r="DB12" i="25" s="1"/>
  <c r="DB13" i="25" s="1"/>
  <c r="DB14" i="25" s="1"/>
  <c r="DB15" i="25" s="1"/>
  <c r="DB16" i="25" s="1"/>
  <c r="DB17" i="25" s="1"/>
  <c r="DB18" i="25" s="1"/>
  <c r="DB19" i="25" s="1"/>
  <c r="DB20" i="25" s="1"/>
  <c r="DB21" i="25" s="1"/>
  <c r="DB22" i="25" s="1"/>
  <c r="DB23" i="25" s="1"/>
  <c r="DB24" i="25" s="1"/>
  <c r="DB25" i="25" s="1"/>
  <c r="DB26" i="25" s="1"/>
  <c r="DB27" i="25" s="1"/>
  <c r="DB28" i="25" s="1"/>
  <c r="DB29" i="25" s="1"/>
  <c r="DB30" i="25" s="1"/>
  <c r="DB31" i="25" s="1"/>
  <c r="DB32" i="25" s="1"/>
  <c r="DB33" i="25" s="1"/>
  <c r="DB34" i="25" s="1"/>
  <c r="DB35" i="25" s="1"/>
  <c r="DB36" i="25" s="1"/>
  <c r="DB37" i="25" s="1"/>
  <c r="DB38" i="25" s="1"/>
  <c r="DB39" i="25" s="1"/>
  <c r="DB40" i="25" s="1"/>
  <c r="DB41" i="25" s="1"/>
  <c r="DB42" i="25" s="1"/>
  <c r="DB43" i="25" s="1"/>
  <c r="DB44" i="25" s="1"/>
  <c r="DB45" i="25" s="1"/>
  <c r="DB46" i="25" s="1"/>
  <c r="DB47" i="25" s="1"/>
  <c r="DB48" i="25" s="1"/>
  <c r="DB49" i="25" s="1"/>
  <c r="DB50" i="25" s="1"/>
  <c r="DB51" i="25" s="1"/>
  <c r="DB52" i="25" s="1"/>
  <c r="CT73" i="25"/>
  <c r="CY73" i="25"/>
  <c r="CT44" i="25"/>
  <c r="CY44" i="25"/>
  <c r="CU165" i="25"/>
  <c r="CV164" i="25"/>
  <c r="CU370" i="25"/>
  <c r="CV369" i="25"/>
  <c r="CZ5" i="25"/>
  <c r="DD5" i="25" s="1"/>
  <c r="DE5" i="25" s="1"/>
  <c r="CT5" i="25"/>
  <c r="DD43" i="25"/>
  <c r="DD22" i="25"/>
  <c r="DD40" i="25"/>
  <c r="CZ53" i="25"/>
  <c r="DD53" i="25" s="1"/>
  <c r="CT53" i="25"/>
  <c r="DD21" i="25"/>
  <c r="DC5" i="25"/>
  <c r="DC6" i="25" s="1"/>
  <c r="DC7" i="25" s="1"/>
  <c r="DC8" i="25" s="1"/>
  <c r="DC9" i="25" s="1"/>
  <c r="DC10" i="25" s="1"/>
  <c r="DC11" i="25" s="1"/>
  <c r="DC12" i="25" s="1"/>
  <c r="DC13" i="25" s="1"/>
  <c r="DC14" i="25" s="1"/>
  <c r="DC15" i="25" s="1"/>
  <c r="DC16" i="25" s="1"/>
  <c r="DC17" i="25" s="1"/>
  <c r="DC18" i="25" s="1"/>
  <c r="DC19" i="25" s="1"/>
  <c r="DC20" i="25" s="1"/>
  <c r="DC21" i="25" s="1"/>
  <c r="DC22" i="25" s="1"/>
  <c r="DC23" i="25" s="1"/>
  <c r="DC24" i="25" s="1"/>
  <c r="DC25" i="25" s="1"/>
  <c r="DC26" i="25" s="1"/>
  <c r="DC27" i="25" s="1"/>
  <c r="DC28" i="25" s="1"/>
  <c r="DC29" i="25" s="1"/>
  <c r="DC30" i="25" s="1"/>
  <c r="DC31" i="25" s="1"/>
  <c r="DC32" i="25" s="1"/>
  <c r="DC33" i="25" s="1"/>
  <c r="DC34" i="25" s="1"/>
  <c r="DC35" i="25" s="1"/>
  <c r="DC36" i="25" s="1"/>
  <c r="DC37" i="25" s="1"/>
  <c r="DC38" i="25" s="1"/>
  <c r="DC39" i="25" s="1"/>
  <c r="DC40" i="25" s="1"/>
  <c r="DC41" i="25" s="1"/>
  <c r="DC42" i="25" s="1"/>
  <c r="DC43" i="25" s="1"/>
  <c r="DC44" i="25" s="1"/>
  <c r="DC45" i="25" s="1"/>
  <c r="DC46" i="25" s="1"/>
  <c r="DC47" i="25" s="1"/>
  <c r="DC48" i="25" s="1"/>
  <c r="DC49" i="25" s="1"/>
  <c r="DC50" i="25" s="1"/>
  <c r="DC51" i="25" s="1"/>
  <c r="DC52" i="25" s="1"/>
  <c r="DC53" i="25" s="1"/>
  <c r="DC54" i="25" s="1"/>
  <c r="DC55" i="25" s="1"/>
  <c r="DC56" i="25" s="1"/>
  <c r="DC57" i="25" s="1"/>
  <c r="DC58" i="25" s="1"/>
  <c r="DC59" i="25" s="1"/>
  <c r="DC60" i="25" s="1"/>
  <c r="DC61" i="25" s="1"/>
  <c r="DC62" i="25" s="1"/>
  <c r="DC63" i="25" s="1"/>
  <c r="DC64" i="25" s="1"/>
  <c r="DC65" i="25" s="1"/>
  <c r="DC66" i="25" s="1"/>
  <c r="DC67" i="25" s="1"/>
  <c r="DC68" i="25" s="1"/>
  <c r="DC69" i="25" s="1"/>
  <c r="DC70" i="25" s="1"/>
  <c r="DC71" i="25" s="1"/>
  <c r="DC72" i="25" s="1"/>
  <c r="DC73" i="25" s="1"/>
  <c r="DC74" i="25" s="1"/>
  <c r="DC75" i="25" s="1"/>
  <c r="DC76" i="25" s="1"/>
  <c r="DD39" i="25"/>
  <c r="DD42" i="25"/>
  <c r="DD11" i="25"/>
  <c r="DD75" i="25"/>
  <c r="DD69" i="25"/>
  <c r="CZ52" i="25"/>
  <c r="DD52" i="25" s="1"/>
  <c r="CZ73" i="25"/>
  <c r="DD73" i="25" s="1"/>
  <c r="CZ72" i="25"/>
  <c r="DD72" i="25" s="1"/>
  <c r="CZ59" i="25"/>
  <c r="DD59" i="25" s="1"/>
  <c r="DE59" i="25" s="1"/>
  <c r="CZ44" i="25"/>
  <c r="DD44" i="25" s="1"/>
  <c r="DE44" i="25" s="1"/>
  <c r="CV92" i="25" l="1"/>
  <c r="CU93" i="25"/>
  <c r="DB53" i="25"/>
  <c r="DB54" i="25" s="1"/>
  <c r="DB55" i="25" s="1"/>
  <c r="DB56" i="25" s="1"/>
  <c r="DB57" i="25" s="1"/>
  <c r="DB58" i="25" s="1"/>
  <c r="DB59" i="25" s="1"/>
  <c r="DB60" i="25" s="1"/>
  <c r="DB61" i="25" s="1"/>
  <c r="DB62" i="25" s="1"/>
  <c r="DB63" i="25" s="1"/>
  <c r="DB64" i="25" s="1"/>
  <c r="DB65" i="25" s="1"/>
  <c r="DB66" i="25" s="1"/>
  <c r="DB67" i="25" s="1"/>
  <c r="DB68" i="25" s="1"/>
  <c r="DB69" i="25" s="1"/>
  <c r="DB70" i="25" s="1"/>
  <c r="DB71" i="25" s="1"/>
  <c r="DB72" i="25" s="1"/>
  <c r="DB73" i="25" s="1"/>
  <c r="DB74" i="25" s="1"/>
  <c r="DB75" i="25" s="1"/>
  <c r="DB76" i="25" s="1"/>
  <c r="CU240" i="25"/>
  <c r="CV239" i="25"/>
  <c r="CU371" i="25"/>
  <c r="CV370" i="25"/>
  <c r="CU166" i="25"/>
  <c r="CV165" i="25"/>
  <c r="AU7" i="25"/>
  <c r="BI5" i="25"/>
  <c r="AU13" i="25"/>
  <c r="AU9" i="25"/>
  <c r="AV6" i="25"/>
  <c r="AV14" i="25"/>
  <c r="AV13" i="25"/>
  <c r="AV9" i="25"/>
  <c r="AV12" i="25"/>
  <c r="AV8" i="25"/>
  <c r="AV15" i="25"/>
  <c r="AV11" i="25"/>
  <c r="AV7" i="25"/>
  <c r="AV5" i="25"/>
  <c r="AV10" i="25"/>
  <c r="CV93" i="25" l="1"/>
  <c r="CU94" i="25"/>
  <c r="CU241" i="25"/>
  <c r="CV240" i="25"/>
  <c r="CU167" i="25"/>
  <c r="CV166" i="25"/>
  <c r="CU372" i="25"/>
  <c r="CV371" i="25"/>
  <c r="AU11" i="25"/>
  <c r="AU15" i="25"/>
  <c r="AU12" i="25"/>
  <c r="AU8" i="25"/>
  <c r="AU6" i="25"/>
  <c r="AU10" i="25"/>
  <c r="AU5" i="25"/>
  <c r="AU14" i="25"/>
  <c r="CV94" i="25" l="1"/>
  <c r="CU95" i="25"/>
  <c r="CU242" i="25"/>
  <c r="CV241" i="25"/>
  <c r="CU373" i="25"/>
  <c r="CV372" i="25"/>
  <c r="CU168" i="25"/>
  <c r="CV167" i="25"/>
  <c r="AD5" i="25"/>
  <c r="AD6" i="25"/>
  <c r="AD7" i="25"/>
  <c r="AD8" i="25"/>
  <c r="AD9" i="25"/>
  <c r="AD10" i="25"/>
  <c r="AD11" i="25"/>
  <c r="AD12" i="25"/>
  <c r="AD13" i="25"/>
  <c r="AD14" i="25"/>
  <c r="AD15" i="25"/>
  <c r="AD16" i="25"/>
  <c r="AD17" i="25"/>
  <c r="AD18" i="25"/>
  <c r="AD19" i="25"/>
  <c r="AD20" i="25"/>
  <c r="AD21" i="25"/>
  <c r="AD22" i="25"/>
  <c r="AD23" i="25"/>
  <c r="AD24" i="25"/>
  <c r="AD25" i="25"/>
  <c r="AD26" i="25"/>
  <c r="AD27" i="25"/>
  <c r="AD28" i="25"/>
  <c r="AD29" i="25"/>
  <c r="AD30" i="25"/>
  <c r="AD31" i="25"/>
  <c r="AD32" i="25"/>
  <c r="AD33" i="25"/>
  <c r="AD34" i="25"/>
  <c r="AD35" i="25"/>
  <c r="AD36" i="25"/>
  <c r="AD37" i="25"/>
  <c r="AD38" i="25"/>
  <c r="AD39" i="25"/>
  <c r="AD40" i="25"/>
  <c r="AD41" i="25"/>
  <c r="AD42" i="25"/>
  <c r="AD43" i="25"/>
  <c r="AD44" i="25"/>
  <c r="AD45" i="25"/>
  <c r="AD46" i="25"/>
  <c r="AD47" i="25"/>
  <c r="AD48" i="25"/>
  <c r="AD49" i="25"/>
  <c r="AD50" i="25"/>
  <c r="AD51" i="25"/>
  <c r="AD52" i="25"/>
  <c r="AD53" i="25"/>
  <c r="AD54" i="25"/>
  <c r="AD55" i="25"/>
  <c r="AD56" i="25"/>
  <c r="AD57" i="25"/>
  <c r="AD58" i="25"/>
  <c r="AD59" i="25"/>
  <c r="AD4" i="25"/>
  <c r="BB2" i="25"/>
  <c r="CV95" i="25" l="1"/>
  <c r="CU96" i="25"/>
  <c r="CU243" i="25"/>
  <c r="CV242" i="25"/>
  <c r="CU169" i="25"/>
  <c r="CV168" i="25"/>
  <c r="CU374" i="25"/>
  <c r="CV373" i="25"/>
  <c r="AZ2" i="25"/>
  <c r="BG2" i="25"/>
  <c r="BF2" i="25"/>
  <c r="BE2" i="25"/>
  <c r="BD2" i="25"/>
  <c r="BC2" i="25"/>
  <c r="BA2" i="25"/>
  <c r="BH2" i="25"/>
  <c r="CV96" i="25" l="1"/>
  <c r="CU97" i="25"/>
  <c r="CU244" i="25"/>
  <c r="CV243" i="25"/>
  <c r="BL5" i="25" a="1"/>
  <c r="BL5" i="25" s="1"/>
  <c r="EG5" i="25" s="1" a="1"/>
  <c r="EG5" i="25" s="1"/>
  <c r="CU375" i="25"/>
  <c r="CV374" i="25"/>
  <c r="CU170" i="25"/>
  <c r="CV169" i="25"/>
  <c r="EG2" i="25" a="1"/>
  <c r="EG2" i="25" s="1"/>
  <c r="A1" i="42" s="1" a="1"/>
  <c r="A1" i="42" s="1"/>
  <c r="DQ3" i="25" a="1"/>
  <c r="DQ3" i="25" s="1"/>
  <c r="DA3" i="25" a="1"/>
  <c r="DA3" i="25" s="1"/>
  <c r="BL3" i="25" a="1"/>
  <c r="CV97" i="25" l="1"/>
  <c r="CU98" i="25"/>
  <c r="CU245" i="25"/>
  <c r="CV244" i="25"/>
  <c r="BL3" i="25"/>
  <c r="CX3" i="25"/>
  <c r="CW3" i="25"/>
  <c r="CU171" i="25"/>
  <c r="CV170" i="25"/>
  <c r="CU376" i="25"/>
  <c r="CV375" i="25"/>
  <c r="CV98" i="25" l="1"/>
  <c r="CU99" i="25"/>
  <c r="CU246" i="25"/>
  <c r="CV245" i="25"/>
  <c r="CU377" i="25"/>
  <c r="CV376" i="25"/>
  <c r="CU172" i="25"/>
  <c r="CV171" i="25"/>
  <c r="D64" i="18"/>
  <c r="M41" i="9"/>
  <c r="M39" i="9"/>
  <c r="M37" i="9"/>
  <c r="M35" i="9"/>
  <c r="M33" i="9"/>
  <c r="M31" i="9"/>
  <c r="M29" i="9"/>
  <c r="M27" i="9"/>
  <c r="M8" i="9"/>
  <c r="G56" i="18"/>
  <c r="H56" i="18"/>
  <c r="I56" i="18"/>
  <c r="J56" i="18"/>
  <c r="E44" i="18"/>
  <c r="K44" i="18"/>
  <c r="J44" i="18"/>
  <c r="I44" i="18"/>
  <c r="H44" i="18"/>
  <c r="G44" i="18"/>
  <c r="F44" i="18"/>
  <c r="I10" i="14"/>
  <c r="CV99" i="25" l="1"/>
  <c r="CU100" i="25"/>
  <c r="CU247" i="25"/>
  <c r="CV246" i="25"/>
  <c r="CU173" i="25"/>
  <c r="CV172" i="25"/>
  <c r="CU378" i="25"/>
  <c r="CV377" i="25"/>
  <c r="G45" i="18"/>
  <c r="H73" i="18"/>
  <c r="M38" i="14"/>
  <c r="N38" i="14"/>
  <c r="M39" i="14"/>
  <c r="N39" i="14"/>
  <c r="M40" i="14"/>
  <c r="N40" i="14"/>
  <c r="M41" i="14"/>
  <c r="N41" i="14"/>
  <c r="M57" i="14"/>
  <c r="N57" i="14"/>
  <c r="M58" i="14"/>
  <c r="N58" i="14"/>
  <c r="M59" i="14"/>
  <c r="N59" i="14"/>
  <c r="M20" i="14"/>
  <c r="N20" i="14"/>
  <c r="M21" i="14"/>
  <c r="N21" i="14"/>
  <c r="M22" i="14"/>
  <c r="N22" i="14"/>
  <c r="M23" i="14"/>
  <c r="N23" i="14"/>
  <c r="CV100" i="25" l="1"/>
  <c r="CU101" i="25"/>
  <c r="CU248" i="25"/>
  <c r="CV247" i="25"/>
  <c r="CU379" i="25"/>
  <c r="CV378" i="25"/>
  <c r="CU174" i="25"/>
  <c r="CV173" i="25"/>
  <c r="K65" i="9"/>
  <c r="H73" i="9" s="1"/>
  <c r="F65" i="9"/>
  <c r="CV101" i="25" l="1"/>
  <c r="CU102" i="25"/>
  <c r="CU249" i="25"/>
  <c r="CV248" i="25"/>
  <c r="CU175" i="25"/>
  <c r="CV174" i="25"/>
  <c r="CU380" i="25"/>
  <c r="CV379" i="25"/>
  <c r="J73" i="9"/>
  <c r="G73" i="9"/>
  <c r="CV102" i="25" l="1"/>
  <c r="CU103" i="25"/>
  <c r="CU250" i="25"/>
  <c r="CV249" i="25"/>
  <c r="CU381" i="25"/>
  <c r="CV380" i="25"/>
  <c r="CU176" i="25"/>
  <c r="CV175" i="25"/>
  <c r="I73" i="9"/>
  <c r="CM74" i="25"/>
  <c r="CN72" i="25"/>
  <c r="F64" i="18"/>
  <c r="CN73" i="25"/>
  <c r="G64" i="18"/>
  <c r="G73" i="18" s="1"/>
  <c r="J103" i="14"/>
  <c r="H57" i="18" s="1"/>
  <c r="N102" i="14"/>
  <c r="N101" i="14"/>
  <c r="N100" i="14"/>
  <c r="R103" i="14"/>
  <c r="Q103" i="14"/>
  <c r="N99" i="14"/>
  <c r="K99" i="14"/>
  <c r="J99" i="14"/>
  <c r="I99" i="14"/>
  <c r="N98" i="14"/>
  <c r="K98" i="14"/>
  <c r="J98" i="14"/>
  <c r="I98" i="14"/>
  <c r="R87" i="14"/>
  <c r="Q87" i="14"/>
  <c r="K87" i="14"/>
  <c r="I50" i="18" s="1"/>
  <c r="J87" i="14"/>
  <c r="H50" i="18" s="1"/>
  <c r="I87" i="14"/>
  <c r="G50" i="18" s="1"/>
  <c r="G87" i="14"/>
  <c r="F50" i="18" s="1"/>
  <c r="F87" i="14"/>
  <c r="E50" i="18" s="1"/>
  <c r="N86" i="14"/>
  <c r="M86" i="14"/>
  <c r="N84" i="14"/>
  <c r="M84" i="14"/>
  <c r="N83" i="14"/>
  <c r="M83" i="14"/>
  <c r="K83" i="14"/>
  <c r="J83" i="14"/>
  <c r="I83" i="14"/>
  <c r="G83" i="14"/>
  <c r="F83" i="14"/>
  <c r="N82" i="14"/>
  <c r="M82" i="14"/>
  <c r="K82" i="14"/>
  <c r="J82" i="14"/>
  <c r="I82" i="14"/>
  <c r="G82" i="14"/>
  <c r="F82" i="14"/>
  <c r="F75" i="14"/>
  <c r="E49" i="18" s="1"/>
  <c r="G75" i="14"/>
  <c r="F49" i="18" s="1"/>
  <c r="I75" i="14"/>
  <c r="G49" i="18" s="1"/>
  <c r="J75" i="14"/>
  <c r="H49" i="18" s="1"/>
  <c r="K75" i="14"/>
  <c r="I49" i="18" s="1"/>
  <c r="N74" i="14"/>
  <c r="M74" i="14"/>
  <c r="N72" i="14"/>
  <c r="M72" i="14"/>
  <c r="N71" i="14"/>
  <c r="M71" i="14"/>
  <c r="N70" i="14"/>
  <c r="M70" i="14"/>
  <c r="R75" i="14"/>
  <c r="Q75" i="14"/>
  <c r="N69" i="14"/>
  <c r="M69" i="14"/>
  <c r="K69" i="14"/>
  <c r="J69" i="14"/>
  <c r="I69" i="14"/>
  <c r="G69" i="14"/>
  <c r="F69" i="14"/>
  <c r="N68" i="14"/>
  <c r="M68" i="14"/>
  <c r="K68" i="14"/>
  <c r="J68" i="14"/>
  <c r="I68" i="14"/>
  <c r="G68" i="14"/>
  <c r="F68" i="14"/>
  <c r="M54" i="14"/>
  <c r="M55" i="14"/>
  <c r="M56" i="14"/>
  <c r="M60" i="14"/>
  <c r="M53" i="14"/>
  <c r="N54" i="14"/>
  <c r="N55" i="14"/>
  <c r="N56" i="14"/>
  <c r="N60" i="14"/>
  <c r="N53" i="14"/>
  <c r="K43" i="14"/>
  <c r="F61" i="14"/>
  <c r="G61" i="14"/>
  <c r="I61" i="14"/>
  <c r="K61" i="14"/>
  <c r="N52" i="14"/>
  <c r="M52" i="14"/>
  <c r="K52" i="14"/>
  <c r="J52" i="14"/>
  <c r="I52" i="14"/>
  <c r="G52" i="14"/>
  <c r="F52" i="14"/>
  <c r="N51" i="14"/>
  <c r="M51" i="14"/>
  <c r="K51" i="14"/>
  <c r="J51" i="14"/>
  <c r="I51" i="14"/>
  <c r="G51" i="14"/>
  <c r="F51" i="14"/>
  <c r="R61" i="14"/>
  <c r="Q61" i="14"/>
  <c r="Q43" i="14"/>
  <c r="R43" i="14"/>
  <c r="N42" i="14"/>
  <c r="M42" i="14"/>
  <c r="N33" i="14"/>
  <c r="M33" i="14"/>
  <c r="K33" i="14"/>
  <c r="J33" i="14"/>
  <c r="I33" i="14"/>
  <c r="G33" i="14"/>
  <c r="F33" i="14"/>
  <c r="N32" i="14"/>
  <c r="M32" i="14"/>
  <c r="K32" i="14"/>
  <c r="J32" i="14"/>
  <c r="I32" i="14"/>
  <c r="G32" i="14"/>
  <c r="F32" i="14"/>
  <c r="R25" i="14"/>
  <c r="Q25" i="14"/>
  <c r="N35" i="14"/>
  <c r="N36" i="14"/>
  <c r="N37" i="14"/>
  <c r="M35" i="14"/>
  <c r="M36" i="14"/>
  <c r="M37" i="14"/>
  <c r="CV103" i="25" l="1"/>
  <c r="CU104" i="25"/>
  <c r="DG4" i="25" a="1"/>
  <c r="DG4" i="25" s="1"/>
  <c r="CU251" i="25"/>
  <c r="CV250" i="25"/>
  <c r="CT4" i="25"/>
  <c r="CU4" i="25" s="1"/>
  <c r="CU177" i="25"/>
  <c r="CV176" i="25"/>
  <c r="CU382" i="25"/>
  <c r="CV381" i="25"/>
  <c r="CJ74" i="25"/>
  <c r="J64" i="18"/>
  <c r="I64" i="18" s="1"/>
  <c r="F48" i="18"/>
  <c r="G48" i="18"/>
  <c r="E48" i="18"/>
  <c r="I48" i="18"/>
  <c r="I47" i="18"/>
  <c r="F73" i="18"/>
  <c r="N103" i="14"/>
  <c r="J57" i="18" s="1"/>
  <c r="M87" i="14"/>
  <c r="J50" i="18" s="1"/>
  <c r="N87" i="14"/>
  <c r="K50" i="18" s="1"/>
  <c r="M75" i="14"/>
  <c r="J49" i="18" s="1"/>
  <c r="N75" i="14"/>
  <c r="K49" i="18" s="1"/>
  <c r="N61" i="14"/>
  <c r="M61" i="14"/>
  <c r="CV104" i="25" l="1"/>
  <c r="CU105" i="25"/>
  <c r="CU252" i="25"/>
  <c r="CV251" i="25"/>
  <c r="CU383" i="25"/>
  <c r="CV382" i="25"/>
  <c r="CU178" i="25"/>
  <c r="CV177" i="25"/>
  <c r="CV4" i="25"/>
  <c r="CU5" i="25"/>
  <c r="DE68" i="25"/>
  <c r="DE73" i="25"/>
  <c r="DE74" i="25"/>
  <c r="DE69" i="25"/>
  <c r="DE75" i="25"/>
  <c r="DE70" i="25"/>
  <c r="DE76" i="25"/>
  <c r="DE67" i="25"/>
  <c r="DE72" i="25"/>
  <c r="DE65" i="25"/>
  <c r="DE19" i="25"/>
  <c r="DE10" i="25"/>
  <c r="DE15" i="25"/>
  <c r="DE49" i="25"/>
  <c r="DE40" i="25"/>
  <c r="DE64" i="25"/>
  <c r="DE18" i="25"/>
  <c r="DE36" i="25"/>
  <c r="DE54" i="25"/>
  <c r="DE62" i="25"/>
  <c r="DE39" i="25"/>
  <c r="DE17" i="25"/>
  <c r="DE25" i="25"/>
  <c r="DE53" i="25"/>
  <c r="DE28" i="25"/>
  <c r="DE8" i="25"/>
  <c r="DE22" i="25"/>
  <c r="DE51" i="25"/>
  <c r="DE61" i="25"/>
  <c r="DE52" i="25"/>
  <c r="DE58" i="25"/>
  <c r="DE26" i="25"/>
  <c r="DE33" i="25"/>
  <c r="DE47" i="25"/>
  <c r="DE57" i="25"/>
  <c r="DE16" i="25"/>
  <c r="DE56" i="25"/>
  <c r="DE43" i="25"/>
  <c r="DE34" i="25"/>
  <c r="DE27" i="25"/>
  <c r="DE35" i="25"/>
  <c r="DE13" i="25"/>
  <c r="DE63" i="25"/>
  <c r="DE29" i="25"/>
  <c r="DE6" i="25"/>
  <c r="DE55" i="25"/>
  <c r="DE46" i="25"/>
  <c r="DE24" i="25"/>
  <c r="DE14" i="25"/>
  <c r="DE20" i="25"/>
  <c r="DE21" i="25"/>
  <c r="DE66" i="25"/>
  <c r="DE45" i="25"/>
  <c r="DE30" i="25"/>
  <c r="DE48" i="25"/>
  <c r="DE38" i="25"/>
  <c r="DE42" i="25"/>
  <c r="DE9" i="25"/>
  <c r="DE11" i="25"/>
  <c r="DE60" i="25"/>
  <c r="DE50" i="25"/>
  <c r="DE32" i="25"/>
  <c r="DE37" i="25"/>
  <c r="K48" i="18"/>
  <c r="J48" i="18"/>
  <c r="N34" i="14"/>
  <c r="M34" i="14"/>
  <c r="M24" i="14"/>
  <c r="M19" i="14"/>
  <c r="K103" i="14"/>
  <c r="I57" i="18" s="1"/>
  <c r="I103" i="14"/>
  <c r="G57" i="18" s="1"/>
  <c r="M103" i="14"/>
  <c r="F57" i="18" s="1"/>
  <c r="S89" i="14"/>
  <c r="S77" i="14"/>
  <c r="S63" i="14"/>
  <c r="S45" i="14"/>
  <c r="I43" i="14"/>
  <c r="G43" i="14"/>
  <c r="F43" i="14"/>
  <c r="S27" i="14"/>
  <c r="K25" i="14"/>
  <c r="I25" i="14"/>
  <c r="G25" i="14"/>
  <c r="F25" i="14"/>
  <c r="N24" i="14"/>
  <c r="N19" i="14"/>
  <c r="N18" i="14"/>
  <c r="M18" i="14"/>
  <c r="K18" i="14"/>
  <c r="J18" i="14"/>
  <c r="I18" i="14"/>
  <c r="G18" i="14"/>
  <c r="F18" i="14"/>
  <c r="N17" i="14"/>
  <c r="M17" i="14"/>
  <c r="K17" i="14"/>
  <c r="J17" i="14"/>
  <c r="I17" i="14"/>
  <c r="G17" i="14"/>
  <c r="F17" i="14"/>
  <c r="S12" i="14"/>
  <c r="R10" i="14"/>
  <c r="Q10" i="14"/>
  <c r="K10" i="14"/>
  <c r="J10" i="14"/>
  <c r="G10" i="14"/>
  <c r="F10" i="14"/>
  <c r="N9" i="14"/>
  <c r="M9" i="14"/>
  <c r="N8" i="14"/>
  <c r="M8" i="14"/>
  <c r="CV105" i="25" l="1"/>
  <c r="CU106" i="25"/>
  <c r="CU253" i="25"/>
  <c r="CV252" i="25"/>
  <c r="CU6" i="25"/>
  <c r="CV5" i="25"/>
  <c r="CU179" i="25"/>
  <c r="CV178" i="25"/>
  <c r="CU384" i="25"/>
  <c r="CV383" i="25"/>
  <c r="E45" i="18"/>
  <c r="F46" i="18"/>
  <c r="I45" i="18"/>
  <c r="F45" i="18"/>
  <c r="H45" i="18"/>
  <c r="I46" i="18"/>
  <c r="E47" i="18"/>
  <c r="F47" i="18"/>
  <c r="G47" i="18"/>
  <c r="E46" i="18"/>
  <c r="G46" i="18"/>
  <c r="M25" i="14"/>
  <c r="N10" i="14"/>
  <c r="K45" i="18" s="1"/>
  <c r="M10" i="14"/>
  <c r="J45" i="18" s="1"/>
  <c r="N43" i="14"/>
  <c r="J61" i="14"/>
  <c r="J43" i="14"/>
  <c r="M43" i="14"/>
  <c r="J25" i="14"/>
  <c r="N25" i="14"/>
  <c r="CV106" i="25" l="1"/>
  <c r="CU107" i="25"/>
  <c r="CU254" i="25"/>
  <c r="CV253" i="25"/>
  <c r="CU385" i="25"/>
  <c r="CV384" i="25"/>
  <c r="CU180" i="25"/>
  <c r="CV179" i="25"/>
  <c r="CU7" i="25"/>
  <c r="CV6" i="25"/>
  <c r="E51" i="18"/>
  <c r="F51" i="18"/>
  <c r="G51" i="18"/>
  <c r="I51" i="18"/>
  <c r="K47" i="18"/>
  <c r="K46" i="18"/>
  <c r="H47" i="18"/>
  <c r="H46" i="18"/>
  <c r="J47" i="18"/>
  <c r="H48" i="18"/>
  <c r="J46" i="18"/>
  <c r="CV107" i="25" l="1"/>
  <c r="CU108" i="25"/>
  <c r="CU255" i="25"/>
  <c r="CV254" i="25"/>
  <c r="CU8" i="25"/>
  <c r="CV7" i="25"/>
  <c r="CU181" i="25"/>
  <c r="CV180" i="25"/>
  <c r="CU386" i="25"/>
  <c r="CV385" i="25"/>
  <c r="K51" i="18"/>
  <c r="J51" i="18"/>
  <c r="H51" i="18"/>
  <c r="CV108" i="25" l="1"/>
  <c r="CU109" i="25"/>
  <c r="CU256" i="25"/>
  <c r="CV255" i="25"/>
  <c r="CU387" i="25"/>
  <c r="CV386" i="25"/>
  <c r="CU182" i="25"/>
  <c r="CV181" i="25"/>
  <c r="CU9" i="25"/>
  <c r="CV8" i="25"/>
  <c r="J73" i="18"/>
  <c r="CV109" i="25" l="1"/>
  <c r="CU110" i="25"/>
  <c r="CU257" i="25"/>
  <c r="CV256" i="25"/>
  <c r="CU183" i="25"/>
  <c r="CV182" i="25"/>
  <c r="CU388" i="25"/>
  <c r="CV387" i="25"/>
  <c r="CU10" i="25"/>
  <c r="CV9" i="25"/>
  <c r="I73" i="18"/>
  <c r="CV110" i="25" l="1"/>
  <c r="CU111" i="25"/>
  <c r="CU258" i="25"/>
  <c r="CV257" i="25"/>
  <c r="CU11" i="25"/>
  <c r="CV10" i="25"/>
  <c r="CU389" i="25"/>
  <c r="CV388" i="25"/>
  <c r="CU184" i="25"/>
  <c r="CV183" i="25"/>
  <c r="CV111" i="25" l="1"/>
  <c r="CU112" i="25"/>
  <c r="CU259" i="25"/>
  <c r="CV258" i="25"/>
  <c r="CU185" i="25"/>
  <c r="CV184" i="25"/>
  <c r="CU390" i="25"/>
  <c r="CV389" i="25"/>
  <c r="CU12" i="25"/>
  <c r="CV11" i="25"/>
  <c r="CV112" i="25" l="1"/>
  <c r="CU113" i="25"/>
  <c r="CU260" i="25"/>
  <c r="CV259" i="25"/>
  <c r="CU13" i="25"/>
  <c r="CV12" i="25"/>
  <c r="CU391" i="25"/>
  <c r="CV390" i="25"/>
  <c r="CU186" i="25"/>
  <c r="CV185" i="25"/>
  <c r="CV113" i="25" l="1"/>
  <c r="CU114" i="25"/>
  <c r="CU261" i="25"/>
  <c r="CV260" i="25"/>
  <c r="CU187" i="25"/>
  <c r="CV186" i="25"/>
  <c r="CU392" i="25"/>
  <c r="CV391" i="25"/>
  <c r="CU14" i="25"/>
  <c r="CV13" i="25"/>
  <c r="CV114" i="25" l="1"/>
  <c r="CU115" i="25"/>
  <c r="CU262" i="25"/>
  <c r="CV261" i="25"/>
  <c r="CU15" i="25"/>
  <c r="CV14" i="25"/>
  <c r="CU393" i="25"/>
  <c r="CV392" i="25"/>
  <c r="CU188" i="25"/>
  <c r="CV187" i="25"/>
  <c r="CV115" i="25" l="1"/>
  <c r="CU116" i="25"/>
  <c r="CU263" i="25"/>
  <c r="CV262" i="25"/>
  <c r="CU189" i="25"/>
  <c r="CV188" i="25"/>
  <c r="CU394" i="25"/>
  <c r="CV393" i="25"/>
  <c r="CU16" i="25"/>
  <c r="CV15" i="25"/>
  <c r="CV116" i="25" l="1"/>
  <c r="CU117" i="25"/>
  <c r="CV263" i="25"/>
  <c r="CU264" i="25"/>
  <c r="CU17" i="25"/>
  <c r="CV16" i="25"/>
  <c r="CU395" i="25"/>
  <c r="CV394" i="25"/>
  <c r="CV189" i="25"/>
  <c r="CU190" i="25"/>
  <c r="CV117" i="25" l="1"/>
  <c r="CU118" i="25"/>
  <c r="CU265" i="25"/>
  <c r="CV264" i="25"/>
  <c r="CU396" i="25"/>
  <c r="CV395" i="25"/>
  <c r="CU191" i="25"/>
  <c r="CV190" i="25"/>
  <c r="CU18" i="25"/>
  <c r="CV17" i="25"/>
  <c r="CV118" i="25" l="1"/>
  <c r="CU119" i="25"/>
  <c r="CU266" i="25"/>
  <c r="CV265" i="25"/>
  <c r="CU19" i="25"/>
  <c r="CV18" i="25"/>
  <c r="CU192" i="25"/>
  <c r="CV191" i="25"/>
  <c r="CU397" i="25"/>
  <c r="CV396" i="25"/>
  <c r="CV119" i="25" l="1"/>
  <c r="CU120" i="25"/>
  <c r="CU267" i="25"/>
  <c r="CV266" i="25"/>
  <c r="CU398" i="25"/>
  <c r="CV397" i="25"/>
  <c r="CU193" i="25"/>
  <c r="CV192" i="25"/>
  <c r="CU20" i="25"/>
  <c r="CV19" i="25"/>
  <c r="CV120" i="25" l="1"/>
  <c r="CU121" i="25"/>
  <c r="CU268" i="25"/>
  <c r="CV267" i="25"/>
  <c r="CU21" i="25"/>
  <c r="CV20" i="25"/>
  <c r="CU194" i="25"/>
  <c r="CV193" i="25"/>
  <c r="CU399" i="25"/>
  <c r="CV398" i="25"/>
  <c r="CV121" i="25" l="1"/>
  <c r="CU122" i="25"/>
  <c r="CU269" i="25"/>
  <c r="CV268" i="25"/>
  <c r="CU400" i="25"/>
  <c r="CU401" i="25" s="1"/>
  <c r="CV399" i="25"/>
  <c r="CU195" i="25"/>
  <c r="CV194" i="25"/>
  <c r="CU22" i="25"/>
  <c r="CV21" i="25"/>
  <c r="CV122" i="25" l="1"/>
  <c r="CU123" i="25"/>
  <c r="CV401" i="25"/>
  <c r="CU402" i="25"/>
  <c r="CU270" i="25"/>
  <c r="CV269" i="25"/>
  <c r="CU23" i="25"/>
  <c r="CV22" i="25"/>
  <c r="CU196" i="25"/>
  <c r="CV195" i="25"/>
  <c r="CV400" i="25"/>
  <c r="CV123" i="25" l="1"/>
  <c r="CU124" i="25"/>
  <c r="CV402" i="25"/>
  <c r="CU403" i="25"/>
  <c r="CU271" i="25"/>
  <c r="CV270" i="25"/>
  <c r="CU197" i="25"/>
  <c r="CV196" i="25"/>
  <c r="CU24" i="25"/>
  <c r="CV23" i="25"/>
  <c r="CV124" i="25" l="1"/>
  <c r="CU125" i="25"/>
  <c r="CV403" i="25"/>
  <c r="CU404" i="25"/>
  <c r="CU272" i="25"/>
  <c r="CV271" i="25"/>
  <c r="CU198" i="25"/>
  <c r="CV197" i="25"/>
  <c r="CU25" i="25"/>
  <c r="CV24" i="25"/>
  <c r="CV125" i="25" l="1"/>
  <c r="CU126" i="25"/>
  <c r="CV404" i="25"/>
  <c r="CU405" i="25"/>
  <c r="CU273" i="25"/>
  <c r="CV272" i="25"/>
  <c r="CU26" i="25"/>
  <c r="CV25" i="25"/>
  <c r="CU199" i="25"/>
  <c r="CV198" i="25"/>
  <c r="CV126" i="25" l="1"/>
  <c r="CU127" i="25"/>
  <c r="CV405" i="25"/>
  <c r="CU406" i="25"/>
  <c r="CU274" i="25"/>
  <c r="CV273" i="25"/>
  <c r="CU200" i="25"/>
  <c r="CV199" i="25"/>
  <c r="CU27" i="25"/>
  <c r="CV26" i="25"/>
  <c r="CV127" i="25" l="1"/>
  <c r="CU128" i="25"/>
  <c r="CV406" i="25"/>
  <c r="CU407" i="25"/>
  <c r="CU275" i="25"/>
  <c r="CV274" i="25"/>
  <c r="CU28" i="25"/>
  <c r="CV27" i="25"/>
  <c r="CU201" i="25"/>
  <c r="CV200" i="25"/>
  <c r="CV128" i="25" l="1"/>
  <c r="CU129" i="25"/>
  <c r="CU408" i="25"/>
  <c r="CV407" i="25"/>
  <c r="CU276" i="25"/>
  <c r="CV275" i="25"/>
  <c r="CU202" i="25"/>
  <c r="CV201" i="25"/>
  <c r="CU29" i="25"/>
  <c r="CV28" i="25"/>
  <c r="CV129" i="25" l="1"/>
  <c r="CU130" i="25"/>
  <c r="CV408" i="25"/>
  <c r="CU409" i="25"/>
  <c r="CU277" i="25"/>
  <c r="CV276" i="25"/>
  <c r="CU30" i="25"/>
  <c r="CV29" i="25"/>
  <c r="CU203" i="25"/>
  <c r="CV202" i="25"/>
  <c r="CV130" i="25" l="1"/>
  <c r="CU131" i="25"/>
  <c r="CU410" i="25"/>
  <c r="CV409" i="25"/>
  <c r="CU278" i="25"/>
  <c r="CV277" i="25"/>
  <c r="CU204" i="25"/>
  <c r="CV203" i="25"/>
  <c r="CU31" i="25"/>
  <c r="CV30" i="25"/>
  <c r="CV131" i="25" l="1"/>
  <c r="CU132" i="25"/>
  <c r="CV410" i="25"/>
  <c r="CU411" i="25"/>
  <c r="CU279" i="25"/>
  <c r="CV278" i="25"/>
  <c r="CU32" i="25"/>
  <c r="CV31" i="25"/>
  <c r="CV204" i="25"/>
  <c r="CU205" i="25"/>
  <c r="CV132" i="25" l="1"/>
  <c r="CU133" i="25"/>
  <c r="CV411" i="25"/>
  <c r="CU412" i="25"/>
  <c r="CU280" i="25"/>
  <c r="CV279" i="25"/>
  <c r="CU206" i="25"/>
  <c r="CV205" i="25"/>
  <c r="CU33" i="25"/>
  <c r="CV32" i="25"/>
  <c r="CV133" i="25" l="1"/>
  <c r="CU134" i="25"/>
  <c r="CV412" i="25"/>
  <c r="CU413" i="25"/>
  <c r="CU281" i="25"/>
  <c r="CV280" i="25"/>
  <c r="CU34" i="25"/>
  <c r="CV33" i="25"/>
  <c r="CU207" i="25"/>
  <c r="CV206" i="25"/>
  <c r="CV134" i="25" l="1"/>
  <c r="CU135" i="25"/>
  <c r="CV413" i="25"/>
  <c r="CU414" i="25"/>
  <c r="CV281" i="25"/>
  <c r="CU282" i="25"/>
  <c r="CU208" i="25"/>
  <c r="CV207" i="25"/>
  <c r="CU35" i="25"/>
  <c r="CV34" i="25"/>
  <c r="CV135" i="25" l="1"/>
  <c r="CU136" i="25"/>
  <c r="CV414" i="25"/>
  <c r="CU415" i="25"/>
  <c r="CU283" i="25"/>
  <c r="CV282" i="25"/>
  <c r="CU36" i="25"/>
  <c r="CV35" i="25"/>
  <c r="CU209" i="25"/>
  <c r="CV208" i="25"/>
  <c r="CV136" i="25" l="1"/>
  <c r="CU137" i="25"/>
  <c r="CV415" i="25"/>
  <c r="CU416" i="25"/>
  <c r="CU284" i="25"/>
  <c r="CV283" i="25"/>
  <c r="CU210" i="25"/>
  <c r="CV209" i="25"/>
  <c r="CU37" i="25"/>
  <c r="CV36" i="25"/>
  <c r="CV137" i="25" l="1"/>
  <c r="CU138" i="25"/>
  <c r="CV416" i="25"/>
  <c r="CU417" i="25"/>
  <c r="CU285" i="25"/>
  <c r="CV284" i="25"/>
  <c r="CU38" i="25"/>
  <c r="CV37" i="25"/>
  <c r="CU211" i="25"/>
  <c r="CV210" i="25"/>
  <c r="CV138" i="25" l="1"/>
  <c r="CU139" i="25"/>
  <c r="CV417" i="25"/>
  <c r="CU418" i="25"/>
  <c r="CV285" i="25"/>
  <c r="CU286" i="25"/>
  <c r="CU212" i="25"/>
  <c r="CV211" i="25"/>
  <c r="CU39" i="25"/>
  <c r="CV38" i="25"/>
  <c r="CV139" i="25" l="1"/>
  <c r="CU140" i="25"/>
  <c r="CU419" i="25"/>
  <c r="CV418" i="25"/>
  <c r="CU287" i="25"/>
  <c r="CV286" i="25"/>
  <c r="CU40" i="25"/>
  <c r="CV39" i="25"/>
  <c r="CU213" i="25"/>
  <c r="CV212" i="25"/>
  <c r="CV140" i="25" l="1"/>
  <c r="CU141" i="25"/>
  <c r="CV419" i="25"/>
  <c r="CU420" i="25"/>
  <c r="CV287" i="25"/>
  <c r="CU288" i="25"/>
  <c r="CU214" i="25"/>
  <c r="CV213" i="25"/>
  <c r="CU41" i="25"/>
  <c r="CV40" i="25"/>
  <c r="CV141" i="25" l="1"/>
  <c r="CU142" i="25"/>
  <c r="CU421" i="25"/>
  <c r="CV420" i="25"/>
  <c r="CU289" i="25"/>
  <c r="CV288" i="25"/>
  <c r="CU42" i="25"/>
  <c r="CV41" i="25"/>
  <c r="CU215" i="25"/>
  <c r="CV214" i="25"/>
  <c r="CV142" i="25" l="1"/>
  <c r="CU143" i="25"/>
  <c r="CU422" i="25"/>
  <c r="CV421" i="25"/>
  <c r="CU290" i="25"/>
  <c r="CV289" i="25"/>
  <c r="CU216" i="25"/>
  <c r="CV215" i="25"/>
  <c r="CU43" i="25"/>
  <c r="CV42" i="25"/>
  <c r="CV143" i="25" l="1"/>
  <c r="CU144" i="25"/>
  <c r="CV422" i="25"/>
  <c r="CU423" i="25"/>
  <c r="CV290" i="25"/>
  <c r="CU291" i="25"/>
  <c r="CU44" i="25"/>
  <c r="CV43" i="25"/>
  <c r="CU217" i="25"/>
  <c r="CV216" i="25"/>
  <c r="CV144" i="25" l="1"/>
  <c r="CU145" i="25"/>
  <c r="CU424" i="25"/>
  <c r="CV423" i="25"/>
  <c r="CV291" i="25"/>
  <c r="CU292" i="25"/>
  <c r="CU218" i="25"/>
  <c r="CV217" i="25"/>
  <c r="CU45" i="25"/>
  <c r="CV44" i="25"/>
  <c r="CV145" i="25" l="1"/>
  <c r="CU146" i="25"/>
  <c r="CU425" i="25"/>
  <c r="CV424" i="25"/>
  <c r="CV292" i="25"/>
  <c r="CU293" i="25"/>
  <c r="CU46" i="25"/>
  <c r="CV45" i="25"/>
  <c r="CU219" i="25"/>
  <c r="CV218" i="25"/>
  <c r="CV146" i="25" l="1"/>
  <c r="CU147" i="25"/>
  <c r="CU426" i="25"/>
  <c r="CV425" i="25"/>
  <c r="CU294" i="25"/>
  <c r="CV293" i="25"/>
  <c r="CU220" i="25"/>
  <c r="CV219" i="25"/>
  <c r="CU47" i="25"/>
  <c r="CV46" i="25"/>
  <c r="CV147" i="25" l="1"/>
  <c r="CU148" i="25"/>
  <c r="CU427" i="25"/>
  <c r="CV426" i="25"/>
  <c r="CV294" i="25"/>
  <c r="CU295" i="25"/>
  <c r="CV295" i="25" s="1"/>
  <c r="CU48" i="25"/>
  <c r="CV47" i="25"/>
  <c r="CU221" i="25"/>
  <c r="CV220" i="25"/>
  <c r="CV148" i="25" l="1"/>
  <c r="CU149" i="25"/>
  <c r="CV149" i="25" s="1"/>
  <c r="CU428" i="25"/>
  <c r="CV427" i="25"/>
  <c r="CU222" i="25"/>
  <c r="CV222" i="25" s="1"/>
  <c r="CV221" i="25"/>
  <c r="CU49" i="25"/>
  <c r="CV48" i="25"/>
  <c r="CU429" i="25" l="1"/>
  <c r="CV428" i="25"/>
  <c r="CU50" i="25"/>
  <c r="CV49" i="25"/>
  <c r="CU430" i="25" l="1"/>
  <c r="CV429" i="25"/>
  <c r="CU51" i="25"/>
  <c r="CV50" i="25"/>
  <c r="CV430" i="25" l="1"/>
  <c r="CU431" i="25"/>
  <c r="CU52" i="25"/>
  <c r="CV51" i="25"/>
  <c r="CU432" i="25" l="1"/>
  <c r="CV431" i="25"/>
  <c r="CU53" i="25"/>
  <c r="CV52" i="25"/>
  <c r="CV432" i="25" l="1"/>
  <c r="CU433" i="25"/>
  <c r="CU54" i="25"/>
  <c r="CV53" i="25"/>
  <c r="CV433" i="25" l="1"/>
  <c r="CU434" i="25"/>
  <c r="CU55" i="25"/>
  <c r="CV54" i="25"/>
  <c r="CV434" i="25" l="1"/>
  <c r="CU435" i="25"/>
  <c r="CU56" i="25"/>
  <c r="CV55" i="25"/>
  <c r="CV435" i="25" l="1"/>
  <c r="CU436" i="25"/>
  <c r="CU57" i="25"/>
  <c r="CV56" i="25"/>
  <c r="CV436" i="25" l="1"/>
  <c r="CU437" i="25"/>
  <c r="CU58" i="25"/>
  <c r="CV57" i="25"/>
  <c r="CV437" i="25" l="1"/>
  <c r="CU438" i="25"/>
  <c r="CU59" i="25"/>
  <c r="CV58" i="25"/>
  <c r="CV438" i="25" l="1"/>
  <c r="CU439" i="25"/>
  <c r="CU60" i="25"/>
  <c r="CV59" i="25"/>
  <c r="CU440" i="25" l="1"/>
  <c r="CV439" i="25"/>
  <c r="CU61" i="25"/>
  <c r="CV60" i="25"/>
  <c r="CU441" i="25" l="1"/>
  <c r="CV441" i="25" s="1"/>
  <c r="CV440" i="25"/>
  <c r="CU62" i="25"/>
  <c r="CV61" i="25"/>
  <c r="CU63" i="25" l="1"/>
  <c r="CV62" i="25"/>
  <c r="CU64" i="25" l="1"/>
  <c r="CV63" i="25"/>
  <c r="CU65" i="25" l="1"/>
  <c r="CV64" i="25"/>
  <c r="CU66" i="25" l="1"/>
  <c r="CV65" i="25"/>
  <c r="CU67" i="25" l="1"/>
  <c r="CV66" i="25"/>
  <c r="CU68" i="25" l="1"/>
  <c r="CV67" i="25"/>
  <c r="CU69" i="25" l="1"/>
  <c r="CV68" i="25"/>
  <c r="CU70" i="25" l="1"/>
  <c r="CV69" i="25"/>
  <c r="CU71" i="25" l="1"/>
  <c r="CV70" i="25"/>
  <c r="CU72" i="25" l="1"/>
  <c r="CV71" i="25"/>
  <c r="CU73" i="25" l="1"/>
  <c r="CV72" i="25"/>
  <c r="CU74" i="25" l="1"/>
  <c r="CV73" i="25"/>
  <c r="CU75" i="25" l="1"/>
  <c r="CV74" i="25"/>
  <c r="CU76" i="25" l="1"/>
  <c r="CV76" i="25" s="1"/>
  <c r="DQ4" i="25" s="1" a="1"/>
  <c r="DQ4" i="25" s="1"/>
  <c r="CV75" i="25"/>
  <c r="EG95" i="25" l="1" a="1"/>
  <c r="EG95" i="25" s="1"/>
  <c r="W4" i="25" a="1"/>
  <c r="AN29" i="25" l="1" a="1"/>
  <c r="AG5" i="25"/>
  <c r="AG17" i="25"/>
  <c r="AG29" i="25"/>
  <c r="AG41" i="25"/>
  <c r="AG53" i="25"/>
  <c r="AG19" i="25"/>
  <c r="AG31" i="25"/>
  <c r="AG43" i="25"/>
  <c r="AG55" i="25"/>
  <c r="AG8" i="25"/>
  <c r="AG32" i="25"/>
  <c r="AG44" i="25"/>
  <c r="AG21" i="25"/>
  <c r="AG45" i="25"/>
  <c r="AG6" i="25"/>
  <c r="AG18" i="25"/>
  <c r="AG30" i="25"/>
  <c r="AG42" i="25"/>
  <c r="AG54" i="25"/>
  <c r="AG4" i="25"/>
  <c r="AG7" i="25"/>
  <c r="AG20" i="25"/>
  <c r="AG56" i="25"/>
  <c r="AG33" i="25"/>
  <c r="AG57" i="25"/>
  <c r="AG9" i="25"/>
  <c r="AG10" i="25"/>
  <c r="AG11" i="25"/>
  <c r="AG23" i="25"/>
  <c r="AG35" i="25"/>
  <c r="AG47" i="25"/>
  <c r="AG59" i="25"/>
  <c r="AG26" i="25"/>
  <c r="AG15" i="25"/>
  <c r="AG58" i="25"/>
  <c r="AG12" i="25"/>
  <c r="AG24" i="25"/>
  <c r="AG36" i="25"/>
  <c r="AG48" i="25"/>
  <c r="AG60" i="25"/>
  <c r="AG50" i="25"/>
  <c r="AG39" i="25"/>
  <c r="AG34" i="25"/>
  <c r="AG13" i="25"/>
  <c r="AG25" i="25"/>
  <c r="AG37" i="25"/>
  <c r="AG49" i="25"/>
  <c r="AG61" i="25"/>
  <c r="AG14" i="25"/>
  <c r="AG38" i="25"/>
  <c r="AG27" i="25"/>
  <c r="AG51" i="25"/>
  <c r="AG22" i="25"/>
  <c r="AG52" i="25"/>
  <c r="AG16" i="25"/>
  <c r="AG28" i="25"/>
  <c r="AG40" i="25"/>
  <c r="AG46" i="25"/>
  <c r="AI5" i="25"/>
  <c r="AI17" i="25"/>
  <c r="AI29" i="25"/>
  <c r="AI41" i="25"/>
  <c r="AI53" i="25"/>
  <c r="AI6" i="25"/>
  <c r="AI18" i="25"/>
  <c r="AI30" i="25"/>
  <c r="AI42" i="25"/>
  <c r="AI54" i="25"/>
  <c r="AI4" i="25"/>
  <c r="AI7" i="25"/>
  <c r="AI19" i="25"/>
  <c r="AI31" i="25"/>
  <c r="AI43" i="25"/>
  <c r="AI55" i="25"/>
  <c r="AI8" i="25"/>
  <c r="AI20" i="25"/>
  <c r="AI32" i="25"/>
  <c r="AI44" i="25"/>
  <c r="AI56" i="25"/>
  <c r="AI9" i="25"/>
  <c r="AI21" i="25"/>
  <c r="AI33" i="25"/>
  <c r="AI45" i="25"/>
  <c r="AI57" i="25"/>
  <c r="AI10" i="25"/>
  <c r="AI22" i="25"/>
  <c r="AI34" i="25"/>
  <c r="AI46" i="25"/>
  <c r="AI58" i="25"/>
  <c r="AI11" i="25"/>
  <c r="AI23" i="25"/>
  <c r="AI35" i="25"/>
  <c r="AI47" i="25"/>
  <c r="AI59" i="25"/>
  <c r="AI12" i="25"/>
  <c r="AI24" i="25"/>
  <c r="AI36" i="25"/>
  <c r="AI48" i="25"/>
  <c r="AI60" i="25"/>
  <c r="AI13" i="25"/>
  <c r="AI37" i="25"/>
  <c r="AI49" i="25"/>
  <c r="AI61" i="25"/>
  <c r="AI25" i="25"/>
  <c r="AI14" i="25"/>
  <c r="AI26" i="25"/>
  <c r="AI38" i="25"/>
  <c r="AI50" i="25"/>
  <c r="AI15" i="25"/>
  <c r="AI27" i="25"/>
  <c r="AI39" i="25"/>
  <c r="AI51" i="25"/>
  <c r="AI16" i="25"/>
  <c r="AI28" i="25"/>
  <c r="AI40" i="25"/>
  <c r="AI52" i="25"/>
  <c r="AC58" i="25"/>
  <c r="AC59" i="25"/>
  <c r="AC60" i="25"/>
  <c r="AC54" i="25"/>
  <c r="AC55" i="25"/>
  <c r="AC56" i="25"/>
  <c r="AC57" i="25"/>
  <c r="AC5" i="25"/>
  <c r="AC17" i="25"/>
  <c r="AC29" i="25"/>
  <c r="AC41" i="25"/>
  <c r="AC53" i="25"/>
  <c r="AC52" i="25"/>
  <c r="AC6" i="25"/>
  <c r="AC18" i="25"/>
  <c r="AC30" i="25"/>
  <c r="AC42" i="25"/>
  <c r="AC7" i="25"/>
  <c r="AC19" i="25"/>
  <c r="AC31" i="25"/>
  <c r="AC43" i="25"/>
  <c r="AC8" i="25"/>
  <c r="AC20" i="25"/>
  <c r="AC32" i="25"/>
  <c r="AC44" i="25"/>
  <c r="AC15" i="25"/>
  <c r="AC9" i="25"/>
  <c r="AC21" i="25"/>
  <c r="AC33" i="25"/>
  <c r="AC45" i="25"/>
  <c r="AC4" i="25"/>
  <c r="AC51" i="25"/>
  <c r="AC10" i="25"/>
  <c r="AC22" i="25"/>
  <c r="AC34" i="25"/>
  <c r="AC46" i="25"/>
  <c r="AC12" i="25"/>
  <c r="AC36" i="25"/>
  <c r="AC25" i="25"/>
  <c r="AC38" i="25"/>
  <c r="AC11" i="25"/>
  <c r="AC23" i="25"/>
  <c r="AC35" i="25"/>
  <c r="AC47" i="25"/>
  <c r="AC24" i="25"/>
  <c r="AC37" i="25"/>
  <c r="AC26" i="25"/>
  <c r="AC28" i="25"/>
  <c r="AC48" i="25"/>
  <c r="AC50" i="25"/>
  <c r="AC16" i="25"/>
  <c r="AC13" i="25"/>
  <c r="AC49" i="25"/>
  <c r="AC27" i="25"/>
  <c r="AC14" i="25"/>
  <c r="AC39" i="25"/>
  <c r="AC40" i="25"/>
  <c r="W4" i="25"/>
  <c r="AE4" i="25"/>
  <c r="AF4" i="25"/>
  <c r="AF5" i="25" s="1"/>
  <c r="AF6" i="25" s="1"/>
  <c r="AF7" i="25" s="1"/>
  <c r="AF8" i="25" s="1"/>
  <c r="AF9" i="25" s="1"/>
  <c r="AF10" i="25" s="1"/>
  <c r="AF11" i="25" s="1"/>
  <c r="AF12" i="25" s="1"/>
  <c r="AF13" i="25" s="1"/>
  <c r="AF14" i="25" s="1"/>
  <c r="AF15" i="25" s="1"/>
  <c r="AF16" i="25" s="1"/>
  <c r="AF17" i="25" s="1"/>
  <c r="AF18" i="25" s="1"/>
  <c r="AF19" i="25" s="1"/>
  <c r="AF20" i="25" s="1"/>
  <c r="AF21" i="25" s="1"/>
  <c r="AF22" i="25" s="1"/>
  <c r="AF23" i="25" s="1"/>
  <c r="AF24" i="25" s="1"/>
  <c r="AF25" i="25" s="1"/>
  <c r="AF26" i="25" s="1"/>
  <c r="AF27" i="25" s="1"/>
  <c r="AF28" i="25" s="1"/>
  <c r="AF29" i="25" s="1"/>
  <c r="AF30" i="25" s="1"/>
  <c r="AF31" i="25" s="1"/>
  <c r="AF32" i="25" s="1"/>
  <c r="AF33" i="25" s="1"/>
  <c r="AF34" i="25" s="1"/>
  <c r="AF35" i="25" s="1"/>
  <c r="AF36" i="25" s="1"/>
  <c r="AF37" i="25" s="1"/>
  <c r="AF38" i="25" s="1"/>
  <c r="AF39" i="25" s="1"/>
  <c r="AF40" i="25" s="1"/>
  <c r="AF41" i="25" s="1"/>
  <c r="AF42" i="25" s="1"/>
  <c r="AF43" i="25" s="1"/>
  <c r="AF44" i="25" s="1"/>
  <c r="AF45" i="25" s="1"/>
  <c r="AF46" i="25" s="1"/>
  <c r="AF47" i="25" s="1"/>
  <c r="AF48" i="25" s="1"/>
  <c r="AF49" i="25" s="1"/>
  <c r="AF50" i="25" s="1"/>
  <c r="AF51" i="25" s="1"/>
  <c r="AF52" i="25" s="1"/>
  <c r="AF53" i="25" s="1"/>
  <c r="AF54" i="25" s="1"/>
  <c r="AF55" i="25" s="1"/>
  <c r="AF56" i="25" s="1"/>
  <c r="AF57" i="25" s="1"/>
  <c r="AF58" i="25" s="1"/>
  <c r="AF59" i="25" s="1"/>
  <c r="AF60" i="25" s="1"/>
  <c r="AF61" i="25" s="1"/>
  <c r="AF62" i="25" s="1"/>
  <c r="AF63" i="25" s="1"/>
  <c r="AF64" i="25" s="1"/>
  <c r="AF65" i="25" s="1"/>
  <c r="AP78" i="25" l="1"/>
  <c r="AP90" i="25"/>
  <c r="AP102" i="25"/>
  <c r="AP40" i="25"/>
  <c r="AP52" i="25"/>
  <c r="AP64" i="25"/>
  <c r="AP63" i="25"/>
  <c r="AP79" i="25"/>
  <c r="AP91" i="25"/>
  <c r="AP41" i="25"/>
  <c r="AP53" i="25"/>
  <c r="AP65" i="25"/>
  <c r="AP51" i="25"/>
  <c r="AP80" i="25"/>
  <c r="AP92" i="25"/>
  <c r="AP30" i="25"/>
  <c r="AP42" i="25"/>
  <c r="AP54" i="25"/>
  <c r="AP66" i="25"/>
  <c r="AP76" i="25"/>
  <c r="AP62" i="25"/>
  <c r="AP81" i="25"/>
  <c r="AP93" i="25"/>
  <c r="AP31" i="25"/>
  <c r="AP43" i="25"/>
  <c r="AP55" i="25"/>
  <c r="AP67" i="25"/>
  <c r="AP100" i="25"/>
  <c r="AP101" i="25"/>
  <c r="AP82" i="25"/>
  <c r="AP94" i="25"/>
  <c r="AP32" i="25"/>
  <c r="AP44" i="25"/>
  <c r="AP56" i="25"/>
  <c r="AP68" i="25"/>
  <c r="AP83" i="25"/>
  <c r="AP95" i="25"/>
  <c r="AP33" i="25"/>
  <c r="AP45" i="25"/>
  <c r="AP57" i="25"/>
  <c r="AP69" i="25"/>
  <c r="AP88" i="25"/>
  <c r="AP77" i="25"/>
  <c r="AP72" i="25"/>
  <c r="AP84" i="25"/>
  <c r="AP96" i="25"/>
  <c r="AP34" i="25"/>
  <c r="AP46" i="25"/>
  <c r="AP58" i="25"/>
  <c r="AP70" i="25"/>
  <c r="AP73" i="25"/>
  <c r="AP85" i="25"/>
  <c r="AP97" i="25"/>
  <c r="AP35" i="25"/>
  <c r="AP47" i="25"/>
  <c r="AP59" i="25"/>
  <c r="AP71" i="25"/>
  <c r="AP50" i="25"/>
  <c r="AP89" i="25"/>
  <c r="AP74" i="25"/>
  <c r="AP86" i="25"/>
  <c r="AP98" i="25"/>
  <c r="AP36" i="25"/>
  <c r="AP48" i="25"/>
  <c r="AP60" i="25"/>
  <c r="AP75" i="25"/>
  <c r="AP87" i="25"/>
  <c r="AP99" i="25"/>
  <c r="AP37" i="25"/>
  <c r="AP49" i="25"/>
  <c r="AP61" i="25"/>
  <c r="AP38" i="25"/>
  <c r="AP39" i="25"/>
  <c r="AN29" i="25"/>
  <c r="AP29" i="25" s="1"/>
  <c r="AO29" i="25" a="1"/>
  <c r="AH4" i="25"/>
  <c r="AJ4" i="25" a="1"/>
  <c r="AS29" i="25" s="1" a="1"/>
  <c r="AS29" i="25" s="1"/>
  <c r="AE5" i="25"/>
  <c r="AE6" i="25" s="1"/>
  <c r="AE7" i="25" s="1"/>
  <c r="AE8" i="25" s="1"/>
  <c r="AE9" i="25" s="1"/>
  <c r="AE10" i="25" s="1"/>
  <c r="AE11" i="25" s="1"/>
  <c r="AE12" i="25" s="1"/>
  <c r="AE13" i="25" s="1"/>
  <c r="AE14" i="25" s="1"/>
  <c r="AE15" i="25" s="1"/>
  <c r="AE16" i="25" s="1"/>
  <c r="AE17" i="25" s="1"/>
  <c r="AE18" i="25" s="1"/>
  <c r="AE19" i="25" s="1"/>
  <c r="AE20" i="25" s="1"/>
  <c r="AE21" i="25" s="1"/>
  <c r="AE22" i="25" s="1"/>
  <c r="AE23" i="25" s="1"/>
  <c r="AE24" i="25" s="1"/>
  <c r="AE25" i="25" s="1"/>
  <c r="AE26" i="25" s="1"/>
  <c r="AE27" i="25" s="1"/>
  <c r="AE28" i="25" s="1"/>
  <c r="AE29" i="25" s="1"/>
  <c r="AE30" i="25" s="1"/>
  <c r="AE31" i="25" s="1"/>
  <c r="AE32" i="25" s="1"/>
  <c r="AE33" i="25" s="1"/>
  <c r="AE34" i="25" s="1"/>
  <c r="AE35" i="25" s="1"/>
  <c r="AE36" i="25" s="1"/>
  <c r="AE37" i="25" s="1"/>
  <c r="AE38" i="25" s="1"/>
  <c r="AE39" i="25" s="1"/>
  <c r="AE40" i="25" s="1"/>
  <c r="AE41" i="25" s="1"/>
  <c r="AE42" i="25" s="1"/>
  <c r="AE43" i="25" s="1"/>
  <c r="AE44" i="25" s="1"/>
  <c r="AE45" i="25" s="1"/>
  <c r="AE46" i="25" s="1"/>
  <c r="AE47" i="25" s="1"/>
  <c r="AE48" i="25" s="1"/>
  <c r="AE49" i="25" s="1"/>
  <c r="AE50" i="25" s="1"/>
  <c r="AE51" i="25" s="1"/>
  <c r="AE52" i="25" s="1"/>
  <c r="AE53" i="25" s="1"/>
  <c r="AE54" i="25" s="1"/>
  <c r="AE55" i="25" s="1"/>
  <c r="AE56" i="25" s="1"/>
  <c r="AE57" i="25" s="1"/>
  <c r="AE58" i="25" s="1"/>
  <c r="AE59" i="25" s="1"/>
  <c r="AE60" i="25" s="1"/>
  <c r="AE61" i="25" s="1"/>
  <c r="AE62" i="25" s="1"/>
  <c r="AE63" i="25" s="1"/>
  <c r="AE64" i="25" s="1"/>
  <c r="AE65" i="25" s="1"/>
  <c r="AO29" i="25" l="1"/>
  <c r="AQ29" i="25" s="1"/>
  <c r="AQ85" i="25"/>
  <c r="AQ97" i="25"/>
  <c r="AQ109" i="25"/>
  <c r="AQ95" i="25"/>
  <c r="AQ86" i="25"/>
  <c r="AQ98" i="25"/>
  <c r="AQ87" i="25"/>
  <c r="AQ99" i="25"/>
  <c r="AQ88" i="25"/>
  <c r="AQ100" i="25"/>
  <c r="AQ89" i="25"/>
  <c r="AQ101" i="25"/>
  <c r="AQ90" i="25"/>
  <c r="AQ102" i="25"/>
  <c r="AQ91" i="25"/>
  <c r="AQ103" i="25"/>
  <c r="AQ92" i="25"/>
  <c r="AQ104" i="25"/>
  <c r="AQ107" i="25"/>
  <c r="AQ93" i="25"/>
  <c r="AQ105" i="25"/>
  <c r="AQ94" i="25"/>
  <c r="AQ106" i="25"/>
  <c r="AQ96" i="25"/>
  <c r="AQ108" i="25"/>
  <c r="AR29" i="25" a="1"/>
  <c r="BK29" i="25" a="1"/>
  <c r="BK29" i="25" s="1"/>
  <c r="AH5" i="25"/>
  <c r="AQ63" i="25"/>
  <c r="AQ80" i="25"/>
  <c r="AQ68" i="25"/>
  <c r="AQ51" i="25"/>
  <c r="AQ39" i="25"/>
  <c r="AQ59" i="25"/>
  <c r="AQ64" i="25"/>
  <c r="AQ52" i="25"/>
  <c r="AQ49" i="25"/>
  <c r="AQ71" i="25"/>
  <c r="AQ34" i="25"/>
  <c r="AQ73" i="25"/>
  <c r="AQ83" i="25"/>
  <c r="AQ77" i="25"/>
  <c r="AQ47" i="25"/>
  <c r="AQ61" i="25"/>
  <c r="AQ41" i="25"/>
  <c r="AQ33" i="25"/>
  <c r="AQ38" i="25"/>
  <c r="AQ79" i="25"/>
  <c r="AQ67" i="25"/>
  <c r="AQ55" i="25"/>
  <c r="AQ43" i="25"/>
  <c r="AQ31" i="25"/>
  <c r="AQ81" i="25"/>
  <c r="AQ53" i="25"/>
  <c r="AQ72" i="25"/>
  <c r="AQ69" i="25"/>
  <c r="AQ78" i="25"/>
  <c r="AQ45" i="25"/>
  <c r="AQ35" i="25"/>
  <c r="AQ76" i="25"/>
  <c r="AQ37" i="25"/>
  <c r="AQ84" i="25"/>
  <c r="AQ75" i="25"/>
  <c r="AQ60" i="25"/>
  <c r="AQ57" i="25"/>
  <c r="AQ66" i="25"/>
  <c r="AQ82" i="25"/>
  <c r="AQ56" i="25"/>
  <c r="AQ54" i="25"/>
  <c r="AQ74" i="25"/>
  <c r="AQ48" i="25"/>
  <c r="AQ70" i="25"/>
  <c r="AQ44" i="25"/>
  <c r="AQ42" i="25"/>
  <c r="AQ62" i="25"/>
  <c r="AQ36" i="25"/>
  <c r="AQ58" i="25"/>
  <c r="AQ32" i="25"/>
  <c r="AQ30" i="25"/>
  <c r="AQ50" i="25"/>
  <c r="AQ40" i="25"/>
  <c r="AQ46" i="25"/>
  <c r="AQ65" i="25"/>
  <c r="AJ4" i="25"/>
  <c r="AR29" i="25" l="1"/>
  <c r="BH90" i="25" a="1"/>
  <c r="BH90" i="25" s="1"/>
  <c r="BG89" i="25" a="1"/>
  <c r="BG89" i="25" s="1"/>
  <c r="BF88" i="25" a="1"/>
  <c r="BF88" i="25" s="1"/>
  <c r="BE87" i="25" a="1"/>
  <c r="BE87" i="25" s="1"/>
  <c r="BB85" i="25" a="1"/>
  <c r="BB85" i="25" s="1"/>
  <c r="BA84" i="25" a="1"/>
  <c r="BA84" i="25" s="1"/>
  <c r="BH82" i="25" a="1"/>
  <c r="BH82" i="25" s="1"/>
  <c r="BD80" i="25" a="1"/>
  <c r="BD80" i="25" s="1"/>
  <c r="BC79" i="25" a="1"/>
  <c r="BC79" i="25" s="1"/>
  <c r="AZ78" i="25" a="1"/>
  <c r="AZ78" i="25" s="1"/>
  <c r="BG76" i="25" a="1"/>
  <c r="BG76" i="25" s="1"/>
  <c r="BE75" i="25" a="1"/>
  <c r="BE75" i="25" s="1"/>
  <c r="BC74" i="25" a="1"/>
  <c r="BC74" i="25" s="1"/>
  <c r="BA73" i="25" a="1"/>
  <c r="BA73" i="25" s="1"/>
  <c r="BH71" i="25" a="1"/>
  <c r="BH71" i="25" s="1"/>
  <c r="BF70" i="25" a="1"/>
  <c r="BF70" i="25" s="1"/>
  <c r="BD69" i="25" a="1"/>
  <c r="BD69" i="25" s="1"/>
  <c r="BA68" i="25" a="1"/>
  <c r="BA68" i="25" s="1"/>
  <c r="BH66" i="25" a="1"/>
  <c r="BH66" i="25" s="1"/>
  <c r="BF65" i="25" a="1"/>
  <c r="BF65" i="25" s="1"/>
  <c r="BB63" i="25" a="1"/>
  <c r="BB63" i="25" s="1"/>
  <c r="BH61" i="25" a="1"/>
  <c r="BH61" i="25" s="1"/>
  <c r="BF60" i="25" a="1"/>
  <c r="BF60" i="25" s="1"/>
  <c r="BC59" i="25" a="1"/>
  <c r="BC59" i="25" s="1"/>
  <c r="BA58" i="25" a="1"/>
  <c r="BA58" i="25" s="1"/>
  <c r="BH56" i="25" a="1"/>
  <c r="BH56" i="25" s="1"/>
  <c r="BD54" i="25" a="1"/>
  <c r="BD54" i="25" s="1"/>
  <c r="BB53" i="25" a="1"/>
  <c r="BB53" i="25" s="1"/>
  <c r="BH51" i="25" a="1"/>
  <c r="BH51" i="25" s="1"/>
  <c r="BF50" i="25" a="1"/>
  <c r="BF50" i="25" s="1"/>
  <c r="BD49" i="25" a="1"/>
  <c r="BD49" i="25" s="1"/>
  <c r="BB48" i="25" a="1"/>
  <c r="BB48" i="25" s="1"/>
  <c r="BG45" i="25" a="1"/>
  <c r="BG45" i="25" s="1"/>
  <c r="BE44" i="25" a="1"/>
  <c r="BE44" i="25" s="1"/>
  <c r="BB43" i="25" a="1"/>
  <c r="BB43" i="25" s="1"/>
  <c r="AZ42" i="25" a="1"/>
  <c r="AZ42" i="25" s="1"/>
  <c r="BG40" i="25" a="1"/>
  <c r="BG40" i="25" s="1"/>
  <c r="BF39" i="25" a="1"/>
  <c r="BF39" i="25" s="1"/>
  <c r="BD38" i="25" a="1"/>
  <c r="BD38" i="25" s="1"/>
  <c r="BB37" i="25" a="1"/>
  <c r="BB37" i="25" s="1"/>
  <c r="BH35" i="25" a="1"/>
  <c r="BH35" i="25" s="1"/>
  <c r="BF34" i="25" a="1"/>
  <c r="BF34" i="25" s="1"/>
  <c r="BD33" i="25" a="1"/>
  <c r="BD33" i="25" s="1"/>
  <c r="BC32" i="25" a="1"/>
  <c r="BC32" i="25" s="1"/>
  <c r="BB31" i="25" a="1"/>
  <c r="BB31" i="25" s="1"/>
  <c r="BB47" i="25" a="1"/>
  <c r="BB47" i="25" s="1"/>
  <c r="BD43" i="25" a="1"/>
  <c r="BD43" i="25" s="1"/>
  <c r="BE32" i="25" a="1"/>
  <c r="BE32" i="25" s="1"/>
  <c r="BB84" i="25" a="1"/>
  <c r="BB84" i="25" s="1"/>
  <c r="BG70" i="25" a="1"/>
  <c r="BG70" i="25" s="1"/>
  <c r="AZ57" i="25" a="1"/>
  <c r="AZ57" i="25" s="1"/>
  <c r="BF44" i="25" a="1"/>
  <c r="BF44" i="25" s="1"/>
  <c r="BE33" i="25" a="1"/>
  <c r="BE33" i="25" s="1"/>
  <c r="BE88" i="25" a="1"/>
  <c r="BE88" i="25" s="1"/>
  <c r="BD87" i="25" a="1"/>
  <c r="BD87" i="25" s="1"/>
  <c r="BC86" i="25" a="1"/>
  <c r="BC86" i="25" s="1"/>
  <c r="BA85" i="25" a="1"/>
  <c r="BA85" i="25" s="1"/>
  <c r="AZ84" i="25" a="1"/>
  <c r="AZ84" i="25" s="1"/>
  <c r="BG82" i="25" a="1"/>
  <c r="BG82" i="25" s="1"/>
  <c r="BF81" i="25" a="1"/>
  <c r="BF81" i="25" s="1"/>
  <c r="BB79" i="25" a="1"/>
  <c r="BB79" i="25" s="1"/>
  <c r="BH77" i="25" a="1"/>
  <c r="BH77" i="25" s="1"/>
  <c r="BF76" i="25" a="1"/>
  <c r="BF76" i="25" s="1"/>
  <c r="BD75" i="25" a="1"/>
  <c r="BD75" i="25" s="1"/>
  <c r="BB74" i="25" a="1"/>
  <c r="BB74" i="25" s="1"/>
  <c r="AZ73" i="25" a="1"/>
  <c r="AZ73" i="25" s="1"/>
  <c r="BG71" i="25" a="1"/>
  <c r="BG71" i="25" s="1"/>
  <c r="BE70" i="25" a="1"/>
  <c r="BE70" i="25" s="1"/>
  <c r="BC69" i="25" a="1"/>
  <c r="BC69" i="25" s="1"/>
  <c r="AZ68" i="25" a="1"/>
  <c r="AZ68" i="25" s="1"/>
  <c r="BG66" i="25" a="1"/>
  <c r="BG66" i="25" s="1"/>
  <c r="BE65" i="25" a="1"/>
  <c r="BE65" i="25" s="1"/>
  <c r="BC64" i="25" a="1"/>
  <c r="BC64" i="25" s="1"/>
  <c r="BA63" i="25" a="1"/>
  <c r="BA63" i="25" s="1"/>
  <c r="BG61" i="25" a="1"/>
  <c r="BG61" i="25" s="1"/>
  <c r="BE60" i="25" a="1"/>
  <c r="BE60" i="25" s="1"/>
  <c r="BB59" i="25" a="1"/>
  <c r="BB59" i="25" s="1"/>
  <c r="AZ58" i="25" a="1"/>
  <c r="AZ58" i="25" s="1"/>
  <c r="BG56" i="25" a="1"/>
  <c r="BG56" i="25" s="1"/>
  <c r="BF55" i="25" a="1"/>
  <c r="BF55" i="25" s="1"/>
  <c r="BC54" i="25" a="1"/>
  <c r="BC54" i="25" s="1"/>
  <c r="BA53" i="25" a="1"/>
  <c r="BA53" i="25" s="1"/>
  <c r="BG51" i="25" a="1"/>
  <c r="BG51" i="25" s="1"/>
  <c r="BE50" i="25" a="1"/>
  <c r="BE50" i="25" s="1"/>
  <c r="BC49" i="25" a="1"/>
  <c r="BC49" i="25" s="1"/>
  <c r="BA48" i="25" a="1"/>
  <c r="BA48" i="25" s="1"/>
  <c r="AZ47" i="25" a="1"/>
  <c r="AZ47" i="25" s="1"/>
  <c r="BD44" i="25" a="1"/>
  <c r="BD44" i="25" s="1"/>
  <c r="BA43" i="25" a="1"/>
  <c r="BA43" i="25" s="1"/>
  <c r="BH41" i="25" a="1"/>
  <c r="BH41" i="25" s="1"/>
  <c r="BF40" i="25" a="1"/>
  <c r="BF40" i="25" s="1"/>
  <c r="BE39" i="25" a="1"/>
  <c r="BE39" i="25" s="1"/>
  <c r="BC38" i="25" a="1"/>
  <c r="BC38" i="25" s="1"/>
  <c r="BA37" i="25" a="1"/>
  <c r="BA37" i="25" s="1"/>
  <c r="BG35" i="25" a="1"/>
  <c r="BG35" i="25" s="1"/>
  <c r="BE34" i="25" a="1"/>
  <c r="BE34" i="25" s="1"/>
  <c r="BB32" i="25" a="1"/>
  <c r="BB32" i="25" s="1"/>
  <c r="BA31" i="25" a="1"/>
  <c r="BA31" i="25" s="1"/>
  <c r="AZ30" i="25" a="1"/>
  <c r="AZ30" i="25" s="1"/>
  <c r="BD53" i="25" a="1"/>
  <c r="BD53" i="25" s="1"/>
  <c r="BH34" i="25" a="1"/>
  <c r="BH34" i="25" s="1"/>
  <c r="BD86" i="25" a="1"/>
  <c r="BD86" i="25" s="1"/>
  <c r="AZ67" i="25" a="1"/>
  <c r="AZ67" i="25" s="1"/>
  <c r="BA47" i="25" a="1"/>
  <c r="BA47" i="25" s="1"/>
  <c r="AZ36" i="25" a="1"/>
  <c r="AZ36" i="25" s="1"/>
  <c r="BG90" i="25" a="1"/>
  <c r="BG90" i="25" s="1"/>
  <c r="BF89" i="25" a="1"/>
  <c r="BF89" i="25" s="1"/>
  <c r="BD88" i="25" a="1"/>
  <c r="BD88" i="25" s="1"/>
  <c r="BC87" i="25" a="1"/>
  <c r="BC87" i="25" s="1"/>
  <c r="BB86" i="25" a="1"/>
  <c r="BB86" i="25" s="1"/>
  <c r="BH83" i="25" a="1"/>
  <c r="BH83" i="25" s="1"/>
  <c r="BF82" i="25" a="1"/>
  <c r="BF82" i="25" s="1"/>
  <c r="BE81" i="25" a="1"/>
  <c r="BE81" i="25" s="1"/>
  <c r="BC80" i="25" a="1"/>
  <c r="BC80" i="25" s="1"/>
  <c r="BA79" i="25" a="1"/>
  <c r="BA79" i="25" s="1"/>
  <c r="BG77" i="25" a="1"/>
  <c r="BG77" i="25" s="1"/>
  <c r="BE76" i="25" a="1"/>
  <c r="BE76" i="25" s="1"/>
  <c r="BC75" i="25" a="1"/>
  <c r="BC75" i="25" s="1"/>
  <c r="BA74" i="25" a="1"/>
  <c r="BA74" i="25" s="1"/>
  <c r="BH72" i="25" a="1"/>
  <c r="BH72" i="25" s="1"/>
  <c r="BD70" i="25" a="1"/>
  <c r="BD70" i="25" s="1"/>
  <c r="BB69" i="25" a="1"/>
  <c r="BB69" i="25" s="1"/>
  <c r="BH67" i="25" a="1"/>
  <c r="BH67" i="25" s="1"/>
  <c r="BF66" i="25" a="1"/>
  <c r="BF66" i="25" s="1"/>
  <c r="BD65" i="25" a="1"/>
  <c r="BD65" i="25" s="1"/>
  <c r="BB64" i="25" a="1"/>
  <c r="BB64" i="25" s="1"/>
  <c r="AZ63" i="25" a="1"/>
  <c r="AZ63" i="25" s="1"/>
  <c r="BD60" i="25" a="1"/>
  <c r="BD60" i="25" s="1"/>
  <c r="BA59" i="25" a="1"/>
  <c r="BA59" i="25" s="1"/>
  <c r="BH57" i="25" a="1"/>
  <c r="BH57" i="25" s="1"/>
  <c r="BF56" i="25" a="1"/>
  <c r="BF56" i="25" s="1"/>
  <c r="BE55" i="25" a="1"/>
  <c r="BE55" i="25" s="1"/>
  <c r="BB54" i="25" a="1"/>
  <c r="BB54" i="25" s="1"/>
  <c r="AZ53" i="25" a="1"/>
  <c r="AZ53" i="25" s="1"/>
  <c r="BF51" i="25" a="1"/>
  <c r="BF51" i="25" s="1"/>
  <c r="BD50" i="25" a="1"/>
  <c r="BD50" i="25" s="1"/>
  <c r="BB49" i="25" a="1"/>
  <c r="BB49" i="25" s="1"/>
  <c r="AZ48" i="25" a="1"/>
  <c r="AZ48" i="25" s="1"/>
  <c r="BH46" i="25" a="1"/>
  <c r="BH46" i="25" s="1"/>
  <c r="BF45" i="25" a="1"/>
  <c r="BF45" i="25" s="1"/>
  <c r="BC44" i="25" a="1"/>
  <c r="BC44" i="25" s="1"/>
  <c r="BG41" i="25" a="1"/>
  <c r="BG41" i="25" s="1"/>
  <c r="BE40" i="25" a="1"/>
  <c r="BE40" i="25" s="1"/>
  <c r="BD39" i="25" a="1"/>
  <c r="BD39" i="25" s="1"/>
  <c r="BB38" i="25" a="1"/>
  <c r="BB38" i="25" s="1"/>
  <c r="AZ37" i="25" a="1"/>
  <c r="AZ37" i="25" s="1"/>
  <c r="BF35" i="25" a="1"/>
  <c r="BF35" i="25" s="1"/>
  <c r="BD34" i="25" a="1"/>
  <c r="BD34" i="25" s="1"/>
  <c r="BC33" i="25" a="1"/>
  <c r="BC33" i="25" s="1"/>
  <c r="BA32" i="25" a="1"/>
  <c r="BA32" i="25" s="1"/>
  <c r="AZ31" i="25" a="1"/>
  <c r="AZ31" i="25" s="1"/>
  <c r="BG44" i="25" a="1"/>
  <c r="BG44" i="25" s="1"/>
  <c r="AZ41" i="25" a="1"/>
  <c r="AZ41" i="25" s="1"/>
  <c r="BG88" i="25" a="1"/>
  <c r="BG88" i="25" s="1"/>
  <c r="BC48" i="25" a="1"/>
  <c r="BC48" i="25" s="1"/>
  <c r="BA30" i="25" a="1"/>
  <c r="BA30" i="25" s="1"/>
  <c r="BF90" i="25" a="1"/>
  <c r="BF90" i="25" s="1"/>
  <c r="BE89" i="25" a="1"/>
  <c r="BE89" i="25" s="1"/>
  <c r="BB87" i="25" a="1"/>
  <c r="BB87" i="25" s="1"/>
  <c r="BA86" i="25" a="1"/>
  <c r="BA86" i="25" s="1"/>
  <c r="AZ85" i="25" a="1"/>
  <c r="AZ85" i="25" s="1"/>
  <c r="BG83" i="25" a="1"/>
  <c r="BG83" i="25" s="1"/>
  <c r="BE82" i="25" a="1"/>
  <c r="BE82" i="25" s="1"/>
  <c r="BD81" i="25" a="1"/>
  <c r="BD81" i="25" s="1"/>
  <c r="BB80" i="25" a="1"/>
  <c r="BB80" i="25" s="1"/>
  <c r="AZ79" i="25" a="1"/>
  <c r="AZ79" i="25" s="1"/>
  <c r="BD76" i="25" a="1"/>
  <c r="BD76" i="25" s="1"/>
  <c r="BB75" i="25" a="1"/>
  <c r="BB75" i="25" s="1"/>
  <c r="AZ74" i="25" a="1"/>
  <c r="AZ74" i="25" s="1"/>
  <c r="BG72" i="25" a="1"/>
  <c r="BG72" i="25" s="1"/>
  <c r="BF71" i="25" a="1"/>
  <c r="BF71" i="25" s="1"/>
  <c r="BC70" i="25" a="1"/>
  <c r="BC70" i="25" s="1"/>
  <c r="BA69" i="25" a="1"/>
  <c r="BA69" i="25" s="1"/>
  <c r="BG67" i="25" a="1"/>
  <c r="BG67" i="25" s="1"/>
  <c r="BE66" i="25" a="1"/>
  <c r="BE66" i="25" s="1"/>
  <c r="BC65" i="25" a="1"/>
  <c r="BC65" i="25" s="1"/>
  <c r="BA64" i="25" a="1"/>
  <c r="BA64" i="25" s="1"/>
  <c r="BH62" i="25" a="1"/>
  <c r="BH62" i="25" s="1"/>
  <c r="BF61" i="25" a="1"/>
  <c r="BF61" i="25" s="1"/>
  <c r="BC60" i="25" a="1"/>
  <c r="BC60" i="25" s="1"/>
  <c r="BG57" i="25" a="1"/>
  <c r="BG57" i="25" s="1"/>
  <c r="BE56" i="25" a="1"/>
  <c r="BE56" i="25" s="1"/>
  <c r="BD55" i="25" a="1"/>
  <c r="BD55" i="25" s="1"/>
  <c r="BA54" i="25" a="1"/>
  <c r="BA54" i="25" s="1"/>
  <c r="BH52" i="25" a="1"/>
  <c r="BH52" i="25" s="1"/>
  <c r="BE51" i="25" a="1"/>
  <c r="BE51" i="25" s="1"/>
  <c r="BC50" i="25" a="1"/>
  <c r="BC50" i="25" s="1"/>
  <c r="BA49" i="25" a="1"/>
  <c r="BA49" i="25" s="1"/>
  <c r="BH47" i="25" a="1"/>
  <c r="BH47" i="25" s="1"/>
  <c r="BG46" i="25" a="1"/>
  <c r="BG46" i="25" s="1"/>
  <c r="BE45" i="25" a="1"/>
  <c r="BE45" i="25" s="1"/>
  <c r="BB44" i="25" a="1"/>
  <c r="BB44" i="25" s="1"/>
  <c r="AZ43" i="25" a="1"/>
  <c r="AZ43" i="25" s="1"/>
  <c r="BD40" i="25" a="1"/>
  <c r="BD40" i="25" s="1"/>
  <c r="BC39" i="25" a="1"/>
  <c r="BC39" i="25" s="1"/>
  <c r="BA38" i="25" a="1"/>
  <c r="BA38" i="25" s="1"/>
  <c r="BH36" i="25" a="1"/>
  <c r="BH36" i="25" s="1"/>
  <c r="BE35" i="25" a="1"/>
  <c r="BE35" i="25" s="1"/>
  <c r="BC34" i="25" a="1"/>
  <c r="BC34" i="25" s="1"/>
  <c r="BB33" i="25" a="1"/>
  <c r="BB33" i="25" s="1"/>
  <c r="BH30" i="25" a="1"/>
  <c r="BH30" i="25" s="1"/>
  <c r="BI31" i="25" a="1"/>
  <c r="BI31" i="25" s="1"/>
  <c r="BF49" i="25" a="1"/>
  <c r="BF49" i="25" s="1"/>
  <c r="BB42" i="25" a="1"/>
  <c r="BB42" i="25" s="1"/>
  <c r="BB30" i="25" a="1"/>
  <c r="BB30" i="25" s="1"/>
  <c r="BH89" i="25" a="1"/>
  <c r="BH89" i="25" s="1"/>
  <c r="BC63" i="25" a="1"/>
  <c r="BC63" i="25" s="1"/>
  <c r="BH40" i="25" a="1"/>
  <c r="BH40" i="25" s="1"/>
  <c r="BE90" i="25" a="1"/>
  <c r="BE90" i="25" s="1"/>
  <c r="BD89" i="25" a="1"/>
  <c r="BD89" i="25" s="1"/>
  <c r="BC88" i="25" a="1"/>
  <c r="BC88" i="25" s="1"/>
  <c r="BA87" i="25" a="1"/>
  <c r="BA87" i="25" s="1"/>
  <c r="AZ86" i="25" a="1"/>
  <c r="AZ86" i="25" s="1"/>
  <c r="BH84" i="25" a="1"/>
  <c r="BH84" i="25" s="1"/>
  <c r="BF83" i="25" a="1"/>
  <c r="BF83" i="25" s="1"/>
  <c r="BD82" i="25" a="1"/>
  <c r="BD82" i="25" s="1"/>
  <c r="BC81" i="25" a="1"/>
  <c r="BC81" i="25" s="1"/>
  <c r="BA80" i="25" a="1"/>
  <c r="BA80" i="25" s="1"/>
  <c r="BH78" i="25" a="1"/>
  <c r="BH78" i="25" s="1"/>
  <c r="BF77" i="25" a="1"/>
  <c r="BF77" i="25" s="1"/>
  <c r="BA75" i="25" a="1"/>
  <c r="BA75" i="25" s="1"/>
  <c r="BH73" i="25" a="1"/>
  <c r="BH73" i="25" s="1"/>
  <c r="BF72" i="25" a="1"/>
  <c r="BF72" i="25" s="1"/>
  <c r="BE71" i="25" a="1"/>
  <c r="BE71" i="25" s="1"/>
  <c r="BB70" i="25" a="1"/>
  <c r="BB70" i="25" s="1"/>
  <c r="AZ69" i="25" a="1"/>
  <c r="AZ69" i="25" s="1"/>
  <c r="BF67" i="25" a="1"/>
  <c r="BF67" i="25" s="1"/>
  <c r="BD66" i="25" a="1"/>
  <c r="BD66" i="25" s="1"/>
  <c r="BB65" i="25" a="1"/>
  <c r="BB65" i="25" s="1"/>
  <c r="AZ64" i="25" a="1"/>
  <c r="AZ64" i="25" s="1"/>
  <c r="BG62" i="25" a="1"/>
  <c r="BG62" i="25" s="1"/>
  <c r="BE61" i="25" a="1"/>
  <c r="BE61" i="25" s="1"/>
  <c r="BB60" i="25" a="1"/>
  <c r="BB60" i="25" s="1"/>
  <c r="AZ59" i="25" a="1"/>
  <c r="AZ59" i="25" s="1"/>
  <c r="BD56" i="25" a="1"/>
  <c r="BD56" i="25" s="1"/>
  <c r="BC55" i="25" a="1"/>
  <c r="BC55" i="25" s="1"/>
  <c r="AZ54" i="25" a="1"/>
  <c r="AZ54" i="25" s="1"/>
  <c r="BG52" i="25" a="1"/>
  <c r="BG52" i="25" s="1"/>
  <c r="BD51" i="25" a="1"/>
  <c r="BD51" i="25" s="1"/>
  <c r="BB50" i="25" a="1"/>
  <c r="BB50" i="25" s="1"/>
  <c r="AZ49" i="25" a="1"/>
  <c r="AZ49" i="25" s="1"/>
  <c r="BG47" i="25" a="1"/>
  <c r="BG47" i="25" s="1"/>
  <c r="BF46" i="25" a="1"/>
  <c r="BF46" i="25" s="1"/>
  <c r="BD45" i="25" a="1"/>
  <c r="BD45" i="25" s="1"/>
  <c r="BA44" i="25" a="1"/>
  <c r="BA44" i="25" s="1"/>
  <c r="BH42" i="25" a="1"/>
  <c r="BH42" i="25" s="1"/>
  <c r="BF41" i="25" a="1"/>
  <c r="BF41" i="25" s="1"/>
  <c r="BB39" i="25" a="1"/>
  <c r="BB39" i="25" s="1"/>
  <c r="AZ38" i="25" a="1"/>
  <c r="AZ38" i="25" s="1"/>
  <c r="BG36" i="25" a="1"/>
  <c r="BG36" i="25" s="1"/>
  <c r="BD35" i="25" a="1"/>
  <c r="BD35" i="25" s="1"/>
  <c r="BB34" i="25" a="1"/>
  <c r="BB34" i="25" s="1"/>
  <c r="BA33" i="25" a="1"/>
  <c r="BA33" i="25" s="1"/>
  <c r="AZ32" i="25" a="1"/>
  <c r="AZ32" i="25" s="1"/>
  <c r="BG30" i="25" a="1"/>
  <c r="BG30" i="25" s="1"/>
  <c r="BA52" i="25" a="1"/>
  <c r="BA52" i="25" s="1"/>
  <c r="BF33" i="25" a="1"/>
  <c r="BF33" i="25" s="1"/>
  <c r="BC85" i="25" a="1"/>
  <c r="BC85" i="25" s="1"/>
  <c r="BH76" i="25" a="1"/>
  <c r="BH76" i="25" s="1"/>
  <c r="BE69" i="25" a="1"/>
  <c r="BE69" i="25" s="1"/>
  <c r="BD59" i="25" a="1"/>
  <c r="BD59" i="25" s="1"/>
  <c r="BE49" i="25" a="1"/>
  <c r="BE49" i="25" s="1"/>
  <c r="BC37" i="25" a="1"/>
  <c r="BC37" i="25" s="1"/>
  <c r="BD90" i="25" a="1"/>
  <c r="BD90" i="25" s="1"/>
  <c r="BC89" i="25" a="1"/>
  <c r="BC89" i="25" s="1"/>
  <c r="BB88" i="25" a="1"/>
  <c r="BB88" i="25" s="1"/>
  <c r="BH85" i="25" a="1"/>
  <c r="BH85" i="25" s="1"/>
  <c r="BG84" i="25" a="1"/>
  <c r="BG84" i="25" s="1"/>
  <c r="BE83" i="25" a="1"/>
  <c r="BE83" i="25" s="1"/>
  <c r="BB81" i="25" a="1"/>
  <c r="BB81" i="25" s="1"/>
  <c r="AZ80" i="25" a="1"/>
  <c r="AZ80" i="25" s="1"/>
  <c r="BG78" i="25" a="1"/>
  <c r="BG78" i="25" s="1"/>
  <c r="BE77" i="25" a="1"/>
  <c r="BE77" i="25" s="1"/>
  <c r="BC76" i="25" a="1"/>
  <c r="BC76" i="25" s="1"/>
  <c r="BG73" i="25" a="1"/>
  <c r="BG73" i="25" s="1"/>
  <c r="BE72" i="25" a="1"/>
  <c r="BE72" i="25" s="1"/>
  <c r="BD71" i="25" a="1"/>
  <c r="BD71" i="25" s="1"/>
  <c r="BA70" i="25" a="1"/>
  <c r="BA70" i="25" s="1"/>
  <c r="BH68" i="25" a="1"/>
  <c r="BH68" i="25" s="1"/>
  <c r="BE67" i="25" a="1"/>
  <c r="BE67" i="25" s="1"/>
  <c r="BC66" i="25" a="1"/>
  <c r="BC66" i="25" s="1"/>
  <c r="BA65" i="25" a="1"/>
  <c r="BA65" i="25" s="1"/>
  <c r="BH63" i="25" a="1"/>
  <c r="BH63" i="25" s="1"/>
  <c r="BF62" i="25" a="1"/>
  <c r="BF62" i="25" s="1"/>
  <c r="BD61" i="25" a="1"/>
  <c r="BD61" i="25" s="1"/>
  <c r="BA60" i="25" a="1"/>
  <c r="BA60" i="25" s="1"/>
  <c r="BH58" i="25" a="1"/>
  <c r="BH58" i="25" s="1"/>
  <c r="BF57" i="25" a="1"/>
  <c r="BF57" i="25" s="1"/>
  <c r="BB55" i="25" a="1"/>
  <c r="BB55" i="25" s="1"/>
  <c r="BH53" i="25" a="1"/>
  <c r="BH53" i="25" s="1"/>
  <c r="BF52" i="25" a="1"/>
  <c r="BF52" i="25" s="1"/>
  <c r="BC51" i="25" a="1"/>
  <c r="BC51" i="25" s="1"/>
  <c r="BA50" i="25" a="1"/>
  <c r="BA50" i="25" s="1"/>
  <c r="BH48" i="25" a="1"/>
  <c r="BH48" i="25" s="1"/>
  <c r="BE46" i="25" a="1"/>
  <c r="BE46" i="25" s="1"/>
  <c r="BC45" i="25" a="1"/>
  <c r="BC45" i="25" s="1"/>
  <c r="AZ44" i="25" a="1"/>
  <c r="AZ44" i="25" s="1"/>
  <c r="BG42" i="25" a="1"/>
  <c r="BG42" i="25" s="1"/>
  <c r="BE41" i="25" a="1"/>
  <c r="BE41" i="25" s="1"/>
  <c r="BC40" i="25" a="1"/>
  <c r="BC40" i="25" s="1"/>
  <c r="BA39" i="25" a="1"/>
  <c r="BA39" i="25" s="1"/>
  <c r="BH37" i="25" a="1"/>
  <c r="BH37" i="25" s="1"/>
  <c r="BF36" i="25" a="1"/>
  <c r="BF36" i="25" s="1"/>
  <c r="BC35" i="25" a="1"/>
  <c r="BC35" i="25" s="1"/>
  <c r="BA34" i="25" a="1"/>
  <c r="BA34" i="25" s="1"/>
  <c r="AZ33" i="25" a="1"/>
  <c r="AZ33" i="25" s="1"/>
  <c r="BH31" i="25" a="1"/>
  <c r="BH31" i="25" s="1"/>
  <c r="BF54" i="25" a="1"/>
  <c r="BF54" i="25" s="1"/>
  <c r="BA78" i="25" a="1"/>
  <c r="BA78" i="25" s="1"/>
  <c r="AZ52" i="25" a="1"/>
  <c r="AZ52" i="25" s="1"/>
  <c r="BB89" i="25" a="1"/>
  <c r="BB89" i="25" s="1"/>
  <c r="BA88" i="25" a="1"/>
  <c r="BA88" i="25" s="1"/>
  <c r="AZ87" i="25" a="1"/>
  <c r="AZ87" i="25" s="1"/>
  <c r="BG85" i="25" a="1"/>
  <c r="BG85" i="25" s="1"/>
  <c r="BF84" i="25" a="1"/>
  <c r="BF84" i="25" s="1"/>
  <c r="BD83" i="25" a="1"/>
  <c r="BD83" i="25" s="1"/>
  <c r="BC82" i="25" a="1"/>
  <c r="BC82" i="25" s="1"/>
  <c r="BA81" i="25" a="1"/>
  <c r="BA81" i="25" s="1"/>
  <c r="BH79" i="25" a="1"/>
  <c r="BH79" i="25" s="1"/>
  <c r="BF78" i="25" a="1"/>
  <c r="BF78" i="25" s="1"/>
  <c r="BD77" i="25" a="1"/>
  <c r="BD77" i="25" s="1"/>
  <c r="BB76" i="25" a="1"/>
  <c r="BB76" i="25" s="1"/>
  <c r="AZ75" i="25" a="1"/>
  <c r="AZ75" i="25" s="1"/>
  <c r="BD72" i="25" a="1"/>
  <c r="BD72" i="25" s="1"/>
  <c r="BC71" i="25" a="1"/>
  <c r="BC71" i="25" s="1"/>
  <c r="AZ70" i="25" a="1"/>
  <c r="AZ70" i="25" s="1"/>
  <c r="BG68" i="25" a="1"/>
  <c r="BG68" i="25" s="1"/>
  <c r="BD67" i="25" a="1"/>
  <c r="BD67" i="25" s="1"/>
  <c r="BB66" i="25" a="1"/>
  <c r="BB66" i="25" s="1"/>
  <c r="AZ65" i="25" a="1"/>
  <c r="AZ65" i="25" s="1"/>
  <c r="BG63" i="25" a="1"/>
  <c r="BG63" i="25" s="1"/>
  <c r="BE62" i="25" a="1"/>
  <c r="BE62" i="25" s="1"/>
  <c r="BC61" i="25" a="1"/>
  <c r="BC61" i="25" s="1"/>
  <c r="AZ60" i="25" a="1"/>
  <c r="AZ60" i="25" s="1"/>
  <c r="BG58" i="25" a="1"/>
  <c r="BG58" i="25" s="1"/>
  <c r="BE57" i="25" a="1"/>
  <c r="BE57" i="25" s="1"/>
  <c r="BC56" i="25" a="1"/>
  <c r="BC56" i="25" s="1"/>
  <c r="BA55" i="25" a="1"/>
  <c r="BA55" i="25" s="1"/>
  <c r="BG53" i="25" a="1"/>
  <c r="BG53" i="25" s="1"/>
  <c r="BE52" i="25" a="1"/>
  <c r="BE52" i="25" s="1"/>
  <c r="BB51" i="25" a="1"/>
  <c r="BB51" i="25" s="1"/>
  <c r="AZ50" i="25" a="1"/>
  <c r="AZ50" i="25" s="1"/>
  <c r="BG48" i="25" a="1"/>
  <c r="BG48" i="25" s="1"/>
  <c r="BF47" i="25" a="1"/>
  <c r="BF47" i="25" s="1"/>
  <c r="BD46" i="25" a="1"/>
  <c r="BD46" i="25" s="1"/>
  <c r="BB45" i="25" a="1"/>
  <c r="BB45" i="25" s="1"/>
  <c r="BH43" i="25" a="1"/>
  <c r="BH43" i="25" s="1"/>
  <c r="BF42" i="25" a="1"/>
  <c r="BF42" i="25" s="1"/>
  <c r="BD41" i="25" a="1"/>
  <c r="BD41" i="25" s="1"/>
  <c r="BB40" i="25" a="1"/>
  <c r="BB40" i="25" s="1"/>
  <c r="BG37" i="25" a="1"/>
  <c r="BG37" i="25" s="1"/>
  <c r="BE36" i="25" a="1"/>
  <c r="BE36" i="25" s="1"/>
  <c r="BB35" i="25" a="1"/>
  <c r="BB35" i="25" s="1"/>
  <c r="BH32" i="25" a="1"/>
  <c r="BH32" i="25" s="1"/>
  <c r="BG31" i="25" a="1"/>
  <c r="BG31" i="25" s="1"/>
  <c r="BF30" i="25" a="1"/>
  <c r="BF30" i="25" s="1"/>
  <c r="BH55" i="25" a="1"/>
  <c r="BH55" i="25" s="1"/>
  <c r="AZ83" i="25" a="1"/>
  <c r="AZ83" i="25" s="1"/>
  <c r="BB73" i="25" a="1"/>
  <c r="BB73" i="25" s="1"/>
  <c r="BB58" i="25" a="1"/>
  <c r="BB58" i="25" s="1"/>
  <c r="BH45" i="25" a="1"/>
  <c r="BH45" i="25" s="1"/>
  <c r="BD32" i="25" a="1"/>
  <c r="BD32" i="25" s="1"/>
  <c r="BC90" i="25" a="1"/>
  <c r="BC90" i="25" s="1"/>
  <c r="BA89" i="25" a="1"/>
  <c r="BA89" i="25" s="1"/>
  <c r="AZ88" i="25" a="1"/>
  <c r="AZ88" i="25" s="1"/>
  <c r="BH86" i="25" a="1"/>
  <c r="BH86" i="25" s="1"/>
  <c r="BE84" i="25" a="1"/>
  <c r="BE84" i="25" s="1"/>
  <c r="BC83" i="25" a="1"/>
  <c r="BC83" i="25" s="1"/>
  <c r="BB82" i="25" a="1"/>
  <c r="BB82" i="25" s="1"/>
  <c r="AZ81" i="25" a="1"/>
  <c r="AZ81" i="25" s="1"/>
  <c r="BG79" i="25" a="1"/>
  <c r="BG79" i="25" s="1"/>
  <c r="BE78" i="25" a="1"/>
  <c r="BE78" i="25" s="1"/>
  <c r="BC77" i="25" a="1"/>
  <c r="BC77" i="25" s="1"/>
  <c r="BA76" i="25" a="1"/>
  <c r="BA76" i="25" s="1"/>
  <c r="BH74" i="25" a="1"/>
  <c r="BH74" i="25" s="1"/>
  <c r="BF73" i="25" a="1"/>
  <c r="BF73" i="25" s="1"/>
  <c r="BB71" i="25" a="1"/>
  <c r="BB71" i="25" s="1"/>
  <c r="BH69" i="25" a="1"/>
  <c r="BH69" i="25" s="1"/>
  <c r="BF68" i="25" a="1"/>
  <c r="BF68" i="25" s="1"/>
  <c r="BC67" i="25" a="1"/>
  <c r="BC67" i="25" s="1"/>
  <c r="BA66" i="25" a="1"/>
  <c r="BA66" i="25" s="1"/>
  <c r="BH64" i="25" a="1"/>
  <c r="BH64" i="25" s="1"/>
  <c r="BD62" i="25" a="1"/>
  <c r="BD62" i="25" s="1"/>
  <c r="BB61" i="25" a="1"/>
  <c r="BB61" i="25" s="1"/>
  <c r="BH59" i="25" a="1"/>
  <c r="BH59" i="25" s="1"/>
  <c r="BF58" i="25" a="1"/>
  <c r="BF58" i="25" s="1"/>
  <c r="BD57" i="25" a="1"/>
  <c r="BD57" i="25" s="1"/>
  <c r="BB56" i="25" a="1"/>
  <c r="BB56" i="25" s="1"/>
  <c r="AZ55" i="25" a="1"/>
  <c r="AZ55" i="25" s="1"/>
  <c r="BD52" i="25" a="1"/>
  <c r="BD52" i="25" s="1"/>
  <c r="BA51" i="25" a="1"/>
  <c r="BA51" i="25" s="1"/>
  <c r="BH49" i="25" a="1"/>
  <c r="BH49" i="25" s="1"/>
  <c r="BF48" i="25" a="1"/>
  <c r="BF48" i="25" s="1"/>
  <c r="BE47" i="25" a="1"/>
  <c r="BE47" i="25" s="1"/>
  <c r="BC46" i="25" a="1"/>
  <c r="BC46" i="25" s="1"/>
  <c r="BA45" i="25" a="1"/>
  <c r="BA45" i="25" s="1"/>
  <c r="BG43" i="25" a="1"/>
  <c r="BG43" i="25" s="1"/>
  <c r="BE42" i="25" a="1"/>
  <c r="BE42" i="25" s="1"/>
  <c r="BC41" i="25" a="1"/>
  <c r="BC41" i="25" s="1"/>
  <c r="BA40" i="25" a="1"/>
  <c r="BA40" i="25" s="1"/>
  <c r="AZ39" i="25" a="1"/>
  <c r="AZ39" i="25" s="1"/>
  <c r="BD36" i="25" a="1"/>
  <c r="BD36" i="25" s="1"/>
  <c r="BA35" i="25" a="1"/>
  <c r="BA35" i="25" s="1"/>
  <c r="AZ34" i="25" a="1"/>
  <c r="AZ34" i="25" s="1"/>
  <c r="BG32" i="25" a="1"/>
  <c r="BG32" i="25" s="1"/>
  <c r="BF31" i="25" a="1"/>
  <c r="BF31" i="25" s="1"/>
  <c r="BE30" i="25" a="1"/>
  <c r="BE30" i="25" s="1"/>
  <c r="BC58" i="25" a="1"/>
  <c r="BC58" i="25" s="1"/>
  <c r="BG39" i="25" a="1"/>
  <c r="BG39" i="25" s="1"/>
  <c r="BE80" i="25" a="1"/>
  <c r="BE80" i="25" s="1"/>
  <c r="AZ72" i="25" a="1"/>
  <c r="AZ72" i="25" s="1"/>
  <c r="BG60" i="25" a="1"/>
  <c r="BG60" i="25" s="1"/>
  <c r="BG50" i="25" a="1"/>
  <c r="BG50" i="25" s="1"/>
  <c r="BE38" i="25" a="1"/>
  <c r="BE38" i="25" s="1"/>
  <c r="BB90" i="25" a="1"/>
  <c r="BB90" i="25" s="1"/>
  <c r="BH87" i="25" a="1"/>
  <c r="BH87" i="25" s="1"/>
  <c r="BG86" i="25" a="1"/>
  <c r="BG86" i="25" s="1"/>
  <c r="BF85" i="25" a="1"/>
  <c r="BF85" i="25" s="1"/>
  <c r="BD84" i="25" a="1"/>
  <c r="BD84" i="25" s="1"/>
  <c r="BB83" i="25" a="1"/>
  <c r="BB83" i="25" s="1"/>
  <c r="BA82" i="25" a="1"/>
  <c r="BA82" i="25" s="1"/>
  <c r="BH80" i="25" a="1"/>
  <c r="BH80" i="25" s="1"/>
  <c r="BD78" i="25" a="1"/>
  <c r="BD78" i="25" s="1"/>
  <c r="BB77" i="25" a="1"/>
  <c r="BB77" i="25" s="1"/>
  <c r="AZ76" i="25" a="1"/>
  <c r="AZ76" i="25" s="1"/>
  <c r="BG74" i="25" a="1"/>
  <c r="BG74" i="25" s="1"/>
  <c r="BE73" i="25" a="1"/>
  <c r="BE73" i="25" s="1"/>
  <c r="BC72" i="25" a="1"/>
  <c r="BC72" i="25" s="1"/>
  <c r="BA71" i="25" a="1"/>
  <c r="BA71" i="25" s="1"/>
  <c r="BG69" i="25" a="1"/>
  <c r="BG69" i="25" s="1"/>
  <c r="BE68" i="25" a="1"/>
  <c r="BE68" i="25" s="1"/>
  <c r="BB67" i="25" a="1"/>
  <c r="BB67" i="25" s="1"/>
  <c r="AZ66" i="25" a="1"/>
  <c r="AZ66" i="25" s="1"/>
  <c r="BG64" i="25" a="1"/>
  <c r="BG64" i="25" s="1"/>
  <c r="BF63" i="25" a="1"/>
  <c r="BF63" i="25" s="1"/>
  <c r="BC62" i="25" a="1"/>
  <c r="BC62" i="25" s="1"/>
  <c r="BA61" i="25" a="1"/>
  <c r="BA61" i="25" s="1"/>
  <c r="BG59" i="25" a="1"/>
  <c r="BG59" i="25" s="1"/>
  <c r="BE58" i="25" a="1"/>
  <c r="BE58" i="25" s="1"/>
  <c r="BC57" i="25" a="1"/>
  <c r="BC57" i="25" s="1"/>
  <c r="BA56" i="25" a="1"/>
  <c r="BA56" i="25" s="1"/>
  <c r="BH54" i="25" a="1"/>
  <c r="BH54" i="25" s="1"/>
  <c r="BF53" i="25" a="1"/>
  <c r="BF53" i="25" s="1"/>
  <c r="BC52" i="25" a="1"/>
  <c r="BC52" i="25" s="1"/>
  <c r="BG49" i="25" a="1"/>
  <c r="BG49" i="25" s="1"/>
  <c r="BE48" i="25" a="1"/>
  <c r="BE48" i="25" s="1"/>
  <c r="BD47" i="25" a="1"/>
  <c r="BD47" i="25" s="1"/>
  <c r="BB46" i="25" a="1"/>
  <c r="BB46" i="25" s="1"/>
  <c r="AZ45" i="25" a="1"/>
  <c r="AZ45" i="25" s="1"/>
  <c r="BF43" i="25" a="1"/>
  <c r="BF43" i="25" s="1"/>
  <c r="BD42" i="25" a="1"/>
  <c r="BD42" i="25" s="1"/>
  <c r="BB41" i="25" a="1"/>
  <c r="BB41" i="25" s="1"/>
  <c r="AZ40" i="25" a="1"/>
  <c r="AZ40" i="25" s="1"/>
  <c r="BH38" i="25" a="1"/>
  <c r="BH38" i="25" s="1"/>
  <c r="BF37" i="25" a="1"/>
  <c r="BF37" i="25" s="1"/>
  <c r="BC36" i="25" a="1"/>
  <c r="BC36" i="25" s="1"/>
  <c r="BH33" i="25" a="1"/>
  <c r="BH33" i="25" s="1"/>
  <c r="BE31" i="25" a="1"/>
  <c r="BE31" i="25" s="1"/>
  <c r="BD30" i="25" a="1"/>
  <c r="BD30" i="25" s="1"/>
  <c r="BH50" i="25" a="1"/>
  <c r="BH50" i="25" s="1"/>
  <c r="BD37" i="25" a="1"/>
  <c r="BD37" i="25" s="1"/>
  <c r="BD79" i="25" a="1"/>
  <c r="BD79" i="25" s="1"/>
  <c r="BD74" i="25" a="1"/>
  <c r="BD74" i="25" s="1"/>
  <c r="BD64" i="25" a="1"/>
  <c r="BD64" i="25" s="1"/>
  <c r="BG55" i="25" a="1"/>
  <c r="BG55" i="25" s="1"/>
  <c r="BC43" i="25" a="1"/>
  <c r="BC43" i="25" s="1"/>
  <c r="BC31" i="25" a="1"/>
  <c r="BC31" i="25" s="1"/>
  <c r="BA90" i="25" a="1"/>
  <c r="BA90" i="25" s="1"/>
  <c r="AZ89" i="25" a="1"/>
  <c r="AZ89" i="25" s="1"/>
  <c r="BG87" i="25" a="1"/>
  <c r="BG87" i="25" s="1"/>
  <c r="BF86" i="25" a="1"/>
  <c r="BF86" i="25" s="1"/>
  <c r="BE85" i="25" a="1"/>
  <c r="BE85" i="25" s="1"/>
  <c r="BA83" i="25" a="1"/>
  <c r="BA83" i="25" s="1"/>
  <c r="AZ82" i="25" a="1"/>
  <c r="AZ82" i="25" s="1"/>
  <c r="BG80" i="25" a="1"/>
  <c r="BG80" i="25" s="1"/>
  <c r="BF79" i="25" a="1"/>
  <c r="BF79" i="25" s="1"/>
  <c r="BC78" i="25" a="1"/>
  <c r="BC78" i="25" s="1"/>
  <c r="BA77" i="25" a="1"/>
  <c r="BA77" i="25" s="1"/>
  <c r="BH75" i="25" a="1"/>
  <c r="BH75" i="25" s="1"/>
  <c r="BF74" i="25" a="1"/>
  <c r="BF74" i="25" s="1"/>
  <c r="BD73" i="25" a="1"/>
  <c r="BD73" i="25" s="1"/>
  <c r="BB72" i="25" a="1"/>
  <c r="BB72" i="25" s="1"/>
  <c r="AZ71" i="25" a="1"/>
  <c r="AZ71" i="25" s="1"/>
  <c r="BD68" i="25" a="1"/>
  <c r="BD68" i="25" s="1"/>
  <c r="BA67" i="25" a="1"/>
  <c r="BA67" i="25" s="1"/>
  <c r="BH65" i="25" a="1"/>
  <c r="BH65" i="25" s="1"/>
  <c r="BF64" i="25" a="1"/>
  <c r="BF64" i="25" s="1"/>
  <c r="BE63" i="25" a="1"/>
  <c r="BE63" i="25" s="1"/>
  <c r="BB62" i="25" a="1"/>
  <c r="BB62" i="25" s="1"/>
  <c r="AZ61" i="25" a="1"/>
  <c r="AZ61" i="25" s="1"/>
  <c r="BF59" i="25" a="1"/>
  <c r="BF59" i="25" s="1"/>
  <c r="BD58" i="25" a="1"/>
  <c r="BD58" i="25" s="1"/>
  <c r="BB57" i="25" a="1"/>
  <c r="BB57" i="25" s="1"/>
  <c r="AZ56" i="25" a="1"/>
  <c r="AZ56" i="25" s="1"/>
  <c r="BG54" i="25" a="1"/>
  <c r="BG54" i="25" s="1"/>
  <c r="BE53" i="25" a="1"/>
  <c r="BE53" i="25" s="1"/>
  <c r="BB52" i="25" a="1"/>
  <c r="BB52" i="25" s="1"/>
  <c r="AZ51" i="25" a="1"/>
  <c r="AZ51" i="25" s="1"/>
  <c r="BD48" i="25" a="1"/>
  <c r="BD48" i="25" s="1"/>
  <c r="BC47" i="25" a="1"/>
  <c r="BC47" i="25" s="1"/>
  <c r="BA46" i="25" a="1"/>
  <c r="BA46" i="25" s="1"/>
  <c r="BH44" i="25" a="1"/>
  <c r="BH44" i="25" s="1"/>
  <c r="BE43" i="25" a="1"/>
  <c r="BE43" i="25" s="1"/>
  <c r="BC42" i="25" a="1"/>
  <c r="BC42" i="25" s="1"/>
  <c r="BA41" i="25" a="1"/>
  <c r="BA41" i="25" s="1"/>
  <c r="BH39" i="25" a="1"/>
  <c r="BH39" i="25" s="1"/>
  <c r="BG38" i="25" a="1"/>
  <c r="BG38" i="25" s="1"/>
  <c r="BE37" i="25" a="1"/>
  <c r="BE37" i="25" s="1"/>
  <c r="BB36" i="25" a="1"/>
  <c r="BB36" i="25" s="1"/>
  <c r="AZ35" i="25" a="1"/>
  <c r="AZ35" i="25" s="1"/>
  <c r="BG33" i="25" a="1"/>
  <c r="BG33" i="25" s="1"/>
  <c r="BF32" i="25" a="1"/>
  <c r="BF32" i="25" s="1"/>
  <c r="BD31" i="25" a="1"/>
  <c r="BD31" i="25" s="1"/>
  <c r="BC30" i="25" a="1"/>
  <c r="BC30" i="25" s="1"/>
  <c r="BE59" i="25" a="1"/>
  <c r="BE59" i="25" s="1"/>
  <c r="BF38" i="25" a="1"/>
  <c r="BF38" i="25" s="1"/>
  <c r="BG81" i="25" a="1"/>
  <c r="BG81" i="25" s="1"/>
  <c r="BB68" i="25" a="1"/>
  <c r="BB68" i="25" s="1"/>
  <c r="BE54" i="25" a="1"/>
  <c r="BE54" i="25" s="1"/>
  <c r="BA42" i="25" a="1"/>
  <c r="BA42" i="25" s="1"/>
  <c r="AZ90" i="25" a="1"/>
  <c r="AZ90" i="25" s="1"/>
  <c r="BH88" i="25" a="1"/>
  <c r="BH88" i="25" s="1"/>
  <c r="BE86" i="25" a="1"/>
  <c r="BE86" i="25" s="1"/>
  <c r="BD85" i="25" a="1"/>
  <c r="BD85" i="25" s="1"/>
  <c r="BC84" i="25" a="1"/>
  <c r="BC84" i="25" s="1"/>
  <c r="BH81" i="25" a="1"/>
  <c r="BH81" i="25" s="1"/>
  <c r="BF80" i="25" a="1"/>
  <c r="BF80" i="25" s="1"/>
  <c r="BE79" i="25" a="1"/>
  <c r="BE79" i="25" s="1"/>
  <c r="BB78" i="25" a="1"/>
  <c r="BB78" i="25" s="1"/>
  <c r="AZ77" i="25" a="1"/>
  <c r="AZ77" i="25" s="1"/>
  <c r="BG75" i="25" a="1"/>
  <c r="BG75" i="25" s="1"/>
  <c r="BE74" i="25" a="1"/>
  <c r="BE74" i="25" s="1"/>
  <c r="BC73" i="25" a="1"/>
  <c r="BC73" i="25" s="1"/>
  <c r="BA72" i="25" a="1"/>
  <c r="BA72" i="25" s="1"/>
  <c r="BH70" i="25" a="1"/>
  <c r="BH70" i="25" s="1"/>
  <c r="BF69" i="25" a="1"/>
  <c r="BF69" i="25" s="1"/>
  <c r="BC68" i="25" a="1"/>
  <c r="BC68" i="25" s="1"/>
  <c r="BG65" i="25" a="1"/>
  <c r="BG65" i="25" s="1"/>
  <c r="BE64" i="25" a="1"/>
  <c r="BE64" i="25" s="1"/>
  <c r="BD63" i="25" a="1"/>
  <c r="BD63" i="25" s="1"/>
  <c r="BA62" i="25" a="1"/>
  <c r="BA62" i="25" s="1"/>
  <c r="BH60" i="25" a="1"/>
  <c r="BH60" i="25" s="1"/>
  <c r="BA57" i="25" a="1"/>
  <c r="BA57" i="25" s="1"/>
  <c r="AZ46" i="25" a="1"/>
  <c r="AZ46" i="25" s="1"/>
  <c r="BA36" i="25" a="1"/>
  <c r="BA36" i="25" s="1"/>
  <c r="BF87" i="25" a="1"/>
  <c r="BF87" i="25" s="1"/>
  <c r="BF75" i="25" a="1"/>
  <c r="BF75" i="25" s="1"/>
  <c r="AZ62" i="25" a="1"/>
  <c r="AZ62" i="25" s="1"/>
  <c r="BC53" i="25" a="1"/>
  <c r="BC53" i="25" s="1"/>
  <c r="BG34" i="25" a="1"/>
  <c r="BG34" i="25" s="1"/>
  <c r="BI74" i="25" a="1"/>
  <c r="BI74" i="25" s="1"/>
  <c r="AH6" i="25"/>
  <c r="BI43" i="25" a="1"/>
  <c r="BI43" i="25" s="1"/>
  <c r="BI83" i="25" a="1"/>
  <c r="BI83" i="25" s="1"/>
  <c r="BI52" i="25" a="1"/>
  <c r="BI52" i="25" s="1"/>
  <c r="BI61" i="25" a="1"/>
  <c r="BI61" i="25" s="1"/>
  <c r="BI90" i="25" a="1"/>
  <c r="BI90" i="25" s="1"/>
  <c r="BI78" i="25" a="1"/>
  <c r="BI78" i="25" s="1"/>
  <c r="BI59" i="25" a="1"/>
  <c r="BI59" i="25" s="1"/>
  <c r="BI39" i="25" a="1"/>
  <c r="BI39" i="25" s="1"/>
  <c r="BI46" i="25" a="1"/>
  <c r="BI46" i="25" s="1"/>
  <c r="BI63" i="25" a="1"/>
  <c r="BI63" i="25" s="1"/>
  <c r="BI35" i="25" a="1"/>
  <c r="BI35" i="25" s="1"/>
  <c r="BI33" i="25" a="1"/>
  <c r="BI33" i="25" s="1"/>
  <c r="BI49" i="25" a="1"/>
  <c r="BI49" i="25" s="1"/>
  <c r="BI45" i="25" a="1"/>
  <c r="BI45" i="25" s="1"/>
  <c r="BI53" i="25" a="1"/>
  <c r="BI53" i="25" s="1"/>
  <c r="BI58" i="25" a="1"/>
  <c r="BI58" i="25" s="1"/>
  <c r="BI54" i="25" a="1"/>
  <c r="BI54" i="25" s="1"/>
  <c r="BI30" i="25" a="1"/>
  <c r="BI30" i="25" s="1"/>
  <c r="BI40" i="25" a="1"/>
  <c r="BI40" i="25" s="1"/>
  <c r="BI88" i="25" a="1"/>
  <c r="BI88" i="25" s="1"/>
  <c r="BI37" i="25" a="1"/>
  <c r="BI37" i="25" s="1"/>
  <c r="BI68" i="25" a="1"/>
  <c r="BI68" i="25" s="1"/>
  <c r="BI79" i="25" a="1"/>
  <c r="BI79" i="25" s="1"/>
  <c r="BI77" i="25" a="1"/>
  <c r="BI77" i="25" s="1"/>
  <c r="BI36" i="25" a="1"/>
  <c r="BI36" i="25" s="1"/>
  <c r="BI70" i="25" a="1"/>
  <c r="BI70" i="25" s="1"/>
  <c r="BI55" i="25" a="1"/>
  <c r="BI55" i="25" s="1"/>
  <c r="BI41" i="25" a="1"/>
  <c r="BI41" i="25" s="1"/>
  <c r="BI67" i="25" a="1"/>
  <c r="BI67" i="25" s="1"/>
  <c r="BI85" i="25" a="1"/>
  <c r="BI85" i="25" s="1"/>
  <c r="BI64" i="25" a="1"/>
  <c r="BI64" i="25" s="1"/>
  <c r="BI60" i="25" a="1"/>
  <c r="BI60" i="25" s="1"/>
  <c r="BI57" i="25" a="1"/>
  <c r="BI57" i="25" s="1"/>
  <c r="BI51" i="25" a="1"/>
  <c r="BI51" i="25" s="1"/>
  <c r="BI48" i="25" a="1"/>
  <c r="BI48" i="25" s="1"/>
  <c r="BI34" i="25" a="1"/>
  <c r="BI34" i="25" s="1"/>
  <c r="BI69" i="25" a="1"/>
  <c r="BI69" i="25" s="1"/>
  <c r="BI32" i="25" a="1"/>
  <c r="BI32" i="25" s="1"/>
  <c r="BI87" i="25" a="1"/>
  <c r="BI87" i="25" s="1"/>
  <c r="BI86" i="25" a="1"/>
  <c r="BI86" i="25" s="1"/>
  <c r="BI73" i="25" a="1"/>
  <c r="BI73" i="25" s="1"/>
  <c r="BI82" i="25" a="1"/>
  <c r="BI82" i="25" s="1"/>
  <c r="BI42" i="25" a="1"/>
  <c r="BI42" i="25" s="1"/>
  <c r="BI76" i="25" a="1"/>
  <c r="BI76" i="25" s="1"/>
  <c r="BI75" i="25" a="1"/>
  <c r="BI75" i="25" s="1"/>
  <c r="BI50" i="25" a="1"/>
  <c r="BI50" i="25" s="1"/>
  <c r="BI72" i="25" a="1"/>
  <c r="BI72" i="25" s="1"/>
  <c r="BI81" i="25" a="1"/>
  <c r="BI81" i="25" s="1"/>
  <c r="BI38" i="25" a="1"/>
  <c r="BI38" i="25" s="1"/>
  <c r="BI66" i="25" a="1"/>
  <c r="BI66" i="25" s="1"/>
  <c r="BI65" i="25" a="1"/>
  <c r="BI65" i="25" s="1"/>
  <c r="BI84" i="25" a="1"/>
  <c r="BI84" i="25" s="1"/>
  <c r="BI44" i="25" a="1"/>
  <c r="BI44" i="25" s="1"/>
  <c r="BI62" i="25" a="1"/>
  <c r="BI62" i="25" s="1"/>
  <c r="BI71" i="25" a="1"/>
  <c r="BI71" i="25" s="1"/>
  <c r="BI89" i="25" a="1"/>
  <c r="BI89" i="25" s="1"/>
  <c r="BI80" i="25" a="1"/>
  <c r="BI80" i="25" s="1"/>
  <c r="BI47" i="25" a="1"/>
  <c r="BI47" i="25" s="1"/>
  <c r="BI56" i="25" a="1"/>
  <c r="BI56" i="25" s="1"/>
  <c r="BG29" i="25" l="1" a="1"/>
  <c r="BG29" i="25" s="1"/>
  <c r="BA29" i="25" a="1"/>
  <c r="BA29" i="25" s="1"/>
  <c r="BH29" i="25" a="1"/>
  <c r="BH29" i="25" s="1"/>
  <c r="BB29" i="25" a="1"/>
  <c r="BB29" i="25" s="1"/>
  <c r="BC29" i="25" a="1"/>
  <c r="BC29" i="25" s="1"/>
  <c r="AZ29" i="25" a="1"/>
  <c r="AZ29" i="25" s="1"/>
  <c r="BD29" i="25" a="1"/>
  <c r="BD29" i="25" s="1"/>
  <c r="BE29" i="25" a="1"/>
  <c r="BE29" i="25" s="1"/>
  <c r="BF29" i="25" a="1"/>
  <c r="BF29" i="25" s="1"/>
  <c r="AH7" i="25"/>
  <c r="BI29" i="25" a="1"/>
  <c r="BI29" i="25" s="1"/>
  <c r="AH8" i="25" l="1"/>
  <c r="AH9" i="25" l="1"/>
  <c r="AH10" i="25" l="1"/>
  <c r="AH11" i="25" l="1"/>
  <c r="AH12" i="25" l="1"/>
  <c r="AH13" i="25" l="1"/>
  <c r="AH14" i="25" l="1"/>
  <c r="AH15" i="25" l="1"/>
  <c r="AH16" i="25" l="1"/>
  <c r="AH17" i="25" l="1"/>
  <c r="AH18" i="25" l="1"/>
  <c r="AH19" i="25" l="1"/>
  <c r="AH20" i="25" l="1"/>
  <c r="AH21" i="25" l="1"/>
  <c r="AH22" i="25" l="1"/>
  <c r="AH23" i="25" l="1"/>
  <c r="AH24" i="25" l="1"/>
  <c r="AH25" i="25" l="1"/>
  <c r="AH26" i="25" l="1"/>
  <c r="AH27" i="25" l="1"/>
  <c r="AH28" i="25" l="1"/>
  <c r="AH29" i="25" l="1"/>
  <c r="AH30" i="25" l="1"/>
  <c r="AH31" i="25" l="1"/>
  <c r="AH32" i="25" l="1"/>
  <c r="AH33" i="25" l="1"/>
  <c r="AH34" i="25" l="1"/>
  <c r="AH35" i="25" l="1"/>
  <c r="AH36" i="25" l="1"/>
  <c r="AH37" i="25" l="1"/>
  <c r="AH38" i="25" l="1"/>
  <c r="AH39" i="25" l="1"/>
  <c r="AH40" i="25" l="1"/>
  <c r="AH41" i="25" l="1"/>
  <c r="AH42" i="25" l="1"/>
  <c r="AH43" i="25" l="1"/>
  <c r="AH44" i="25" l="1"/>
  <c r="AH45" i="25" l="1"/>
  <c r="AH46" i="25" l="1"/>
  <c r="AH47" i="25" l="1"/>
  <c r="AH48" i="25" l="1"/>
  <c r="AH49" i="25" l="1"/>
  <c r="AH50" i="25" l="1"/>
  <c r="AH51" i="25" l="1"/>
  <c r="AH52" i="25" l="1"/>
  <c r="AH53" i="25" l="1"/>
  <c r="AH54" i="25" l="1"/>
  <c r="AH55" i="25" l="1"/>
  <c r="AH56" i="25" l="1"/>
  <c r="AH57" i="25" l="1"/>
  <c r="AH58" i="25" l="1"/>
  <c r="AH59" i="25" l="1"/>
  <c r="AH60" i="25" l="1"/>
  <c r="AH61" i="25" l="1"/>
  <c r="AH62" i="25" l="1"/>
  <c r="AH63" i="25" l="1"/>
  <c r="AH65" i="25" l="1"/>
  <c r="AT29" i="25" s="1" a="1"/>
  <c r="AT29" i="25" s="1"/>
  <c r="AH64" i="25"/>
  <c r="BL29" i="25" l="1" a="1"/>
  <c r="BL29" i="25" l="1"/>
  <c r="CB67" i="25"/>
  <c r="CB51" i="25"/>
  <c r="CB64" i="25"/>
  <c r="CB31" i="25"/>
  <c r="CB35" i="25"/>
  <c r="CB45" i="25"/>
  <c r="CB58" i="25"/>
  <c r="CB55" i="25"/>
  <c r="CB49" i="25"/>
  <c r="CB75" i="25"/>
  <c r="CB33" i="25"/>
  <c r="CB74" i="25"/>
  <c r="CB34" i="25"/>
  <c r="CB62" i="25"/>
  <c r="CB41" i="25"/>
  <c r="CB50" i="25"/>
  <c r="CB38" i="25"/>
  <c r="CB71" i="25"/>
  <c r="CB48" i="25"/>
  <c r="CB57" i="25"/>
  <c r="CB85" i="25"/>
  <c r="CB47" i="25"/>
  <c r="CB77" i="25"/>
  <c r="CB42" i="25"/>
  <c r="CB84" i="25"/>
  <c r="CB52" i="25"/>
  <c r="CB68" i="25"/>
  <c r="CB69" i="25"/>
  <c r="CB54" i="25"/>
  <c r="CB65" i="25"/>
  <c r="CB78" i="25"/>
  <c r="CB39" i="25"/>
  <c r="CB86" i="25"/>
  <c r="CB43" i="25"/>
  <c r="CB36" i="25"/>
  <c r="CB37" i="25"/>
  <c r="CB40" i="25"/>
  <c r="CB46" i="25"/>
  <c r="CB59" i="25"/>
  <c r="CB73" i="25"/>
  <c r="CB80" i="25"/>
  <c r="CB87" i="25"/>
  <c r="CB79" i="25"/>
  <c r="CB61" i="25"/>
  <c r="CB66" i="25"/>
  <c r="CB60" i="25"/>
  <c r="CB32" i="25"/>
  <c r="CB88" i="25"/>
  <c r="CB76" i="25"/>
  <c r="CB44" i="25"/>
  <c r="CB53" i="25"/>
  <c r="CB83" i="25"/>
  <c r="CB81" i="25"/>
  <c r="CB29" i="25"/>
  <c r="CB89" i="25"/>
  <c r="CB30" i="25"/>
  <c r="CB82" i="25"/>
  <c r="CB70" i="25"/>
  <c r="CB63" i="25"/>
  <c r="CB72" i="25"/>
  <c r="CB90" i="25"/>
  <c r="CB56" i="25"/>
  <c r="EG33" i="25" l="1" a="1"/>
  <c r="EG33" i="25" s="1"/>
  <c r="EX1" i="25" s="1" a="1"/>
  <c r="EX1" i="25" s="1"/>
  <c r="A10" i="27" s="1" a="1"/>
  <c r="A10" i="27" s="1"/>
  <c r="A2" i="42" l="1" a="1"/>
  <c r="A2" i="4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Hyesun Lee</author>
  </authors>
  <commentList>
    <comment ref="P7" authorId="0" shapeId="0" xr:uid="{304B0E31-A80A-4800-9C33-80254352735F}">
      <text>
        <r>
          <rPr>
            <b/>
            <sz val="9"/>
            <color indexed="81"/>
            <rFont val="Tahoma"/>
            <family val="2"/>
          </rPr>
          <t>Hyesun Lee:</t>
        </r>
        <r>
          <rPr>
            <sz val="9"/>
            <color indexed="81"/>
            <rFont val="Tahoma"/>
            <family val="2"/>
          </rPr>
          <t xml:space="preserve">
Innvilget
Delvis innvilget
Avslått</t>
        </r>
      </text>
    </comment>
    <comment ref="P18" authorId="0" shapeId="0" xr:uid="{DD7A5F20-B49C-42C2-9917-51443B5C5F8B}">
      <text>
        <r>
          <rPr>
            <b/>
            <sz val="9"/>
            <color indexed="81"/>
            <rFont val="Tahoma"/>
            <family val="2"/>
          </rPr>
          <t>Hyesun Lee:</t>
        </r>
        <r>
          <rPr>
            <sz val="9"/>
            <color indexed="81"/>
            <rFont val="Tahoma"/>
            <family val="2"/>
          </rPr>
          <t xml:space="preserve">
Innvilget
Delvis innvilget
Avslått</t>
        </r>
      </text>
    </comment>
    <comment ref="P33" authorId="0" shapeId="0" xr:uid="{BAD01310-B46B-429F-A34F-12A7A86C23C3}">
      <text>
        <r>
          <rPr>
            <b/>
            <sz val="9"/>
            <color indexed="81"/>
            <rFont val="Tahoma"/>
            <family val="2"/>
          </rPr>
          <t>Hyesun Lee:</t>
        </r>
        <r>
          <rPr>
            <sz val="9"/>
            <color indexed="81"/>
            <rFont val="Tahoma"/>
            <family val="2"/>
          </rPr>
          <t xml:space="preserve">
Innvilget
Delvis innvilget
Avslått</t>
        </r>
      </text>
    </comment>
    <comment ref="P52" authorId="0" shapeId="0" xr:uid="{F7ABC9DD-DC64-4194-A80A-B99E41E291A1}">
      <text>
        <r>
          <rPr>
            <b/>
            <sz val="9"/>
            <color indexed="81"/>
            <rFont val="Tahoma"/>
            <family val="2"/>
          </rPr>
          <t>Hyesun Lee:</t>
        </r>
        <r>
          <rPr>
            <sz val="9"/>
            <color indexed="81"/>
            <rFont val="Tahoma"/>
            <family val="2"/>
          </rPr>
          <t xml:space="preserve">
Innvilget
Delvis innvilget
Avslått</t>
        </r>
      </text>
    </comment>
    <comment ref="P69" authorId="0" shapeId="0" xr:uid="{8CF8E872-B771-483E-8E1F-F037F588190E}">
      <text>
        <r>
          <rPr>
            <b/>
            <sz val="9"/>
            <color indexed="81"/>
            <rFont val="Tahoma"/>
            <family val="2"/>
          </rPr>
          <t>Hyesun Lee:</t>
        </r>
        <r>
          <rPr>
            <sz val="9"/>
            <color indexed="81"/>
            <rFont val="Tahoma"/>
            <family val="2"/>
          </rPr>
          <t xml:space="preserve">
Innvilget
Delvis innvilget
Avslått</t>
        </r>
      </text>
    </comment>
    <comment ref="P83" authorId="0" shapeId="0" xr:uid="{110C458D-0367-43F4-BFE0-7C510003D9CD}">
      <text>
        <r>
          <rPr>
            <b/>
            <sz val="9"/>
            <color indexed="81"/>
            <rFont val="Tahoma"/>
            <family val="2"/>
          </rPr>
          <t>Hyesun Lee:</t>
        </r>
        <r>
          <rPr>
            <sz val="9"/>
            <color indexed="81"/>
            <rFont val="Tahoma"/>
            <family val="2"/>
          </rPr>
          <t xml:space="preserve">
Innvilget
Delvis innvilget
Avslått</t>
        </r>
      </text>
    </comment>
    <comment ref="P99" authorId="0" shapeId="0" xr:uid="{0399901D-AA3E-46B8-A339-7903FA6624E7}">
      <text>
        <r>
          <rPr>
            <b/>
            <sz val="9"/>
            <color indexed="81"/>
            <rFont val="Tahoma"/>
            <family val="2"/>
          </rPr>
          <t>Hyesun Lee:</t>
        </r>
        <r>
          <rPr>
            <sz val="9"/>
            <color indexed="81"/>
            <rFont val="Tahoma"/>
            <family val="2"/>
          </rPr>
          <t xml:space="preserve">
Innvilget
Delvis innvilget
Avslått</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<sst xmlns="http://schemas.openxmlformats.org/spreadsheetml/2006/main" count="1496" uniqueCount="826">
  <si>
    <t>Informasjon om kommunen</t>
  </si>
  <si>
    <t>Navn på kommunen</t>
  </si>
  <si>
    <t>Org.nummer</t>
  </si>
  <si>
    <r>
      <rPr>
        <b/>
        <sz val="11"/>
        <color theme="1"/>
        <rFont val="Calibri"/>
        <family val="2"/>
        <scheme val="minor"/>
      </rPr>
      <t>E-post</t>
    </r>
    <r>
      <rPr>
        <sz val="11"/>
        <color theme="1"/>
        <rFont val="Calibri"/>
        <family val="2"/>
        <scheme val="minor"/>
      </rPr>
      <t xml:space="preserve">
</t>
    </r>
    <r>
      <rPr>
        <sz val="10"/>
        <color theme="1"/>
        <rFont val="Calibri"/>
        <family val="2"/>
        <scheme val="minor"/>
      </rPr>
      <t>Til kontaktperson</t>
    </r>
  </si>
  <si>
    <r>
      <rPr>
        <b/>
        <sz val="11"/>
        <color theme="1"/>
        <rFont val="Calibri"/>
        <family val="2"/>
        <scheme val="minor"/>
      </rPr>
      <t>Telefon</t>
    </r>
    <r>
      <rPr>
        <sz val="11"/>
        <color theme="1"/>
        <rFont val="Calibri"/>
        <family val="2"/>
        <scheme val="minor"/>
      </rPr>
      <t xml:space="preserve">
</t>
    </r>
    <r>
      <rPr>
        <sz val="10"/>
        <color theme="1"/>
        <rFont val="Calibri"/>
        <family val="2"/>
        <scheme val="minor"/>
      </rPr>
      <t>Til kontaktperson</t>
    </r>
  </si>
  <si>
    <t>Videregående skole, fag- og yrkesopplæring innen helse (fagbrev)</t>
  </si>
  <si>
    <t>2.</t>
  </si>
  <si>
    <t>Kompetansetiltak (grunn-, videre- og etterutdanning)</t>
  </si>
  <si>
    <t>Utdanningstype</t>
  </si>
  <si>
    <t>Helsefagarbeider</t>
  </si>
  <si>
    <t>Annen utdanning på videregående skolenivå</t>
  </si>
  <si>
    <t>3.</t>
  </si>
  <si>
    <t>Fagskoleutdanning</t>
  </si>
  <si>
    <t>Psykisk helsearbeid og rusarbeid</t>
  </si>
  <si>
    <t>Eldreomsorg/demens</t>
  </si>
  <si>
    <t>Habilitering/rehabilitering</t>
  </si>
  <si>
    <t>Kreftomsorg/lindrende behandling</t>
  </si>
  <si>
    <t>Veiledning</t>
  </si>
  <si>
    <t>Annen fagskoleutdanning</t>
  </si>
  <si>
    <t>Bachelorutdanning helse- og sosialfag</t>
  </si>
  <si>
    <t>Sykepleie</t>
  </si>
  <si>
    <t>Vernepleie</t>
  </si>
  <si>
    <t>Fysioterapi</t>
  </si>
  <si>
    <t>Ergoterapi</t>
  </si>
  <si>
    <t>Sosial arbeid (sosionom)</t>
  </si>
  <si>
    <t>Barnevernspedagogikk</t>
  </si>
  <si>
    <t>Annen bachelorutdanning</t>
  </si>
  <si>
    <t>Videreutdanning og mastergradutdanning (påbygg bachelorutdanning)</t>
  </si>
  <si>
    <r>
      <t xml:space="preserve">Merknader
</t>
    </r>
    <r>
      <rPr>
        <sz val="10"/>
        <rFont val="Calibri"/>
        <family val="2"/>
        <scheme val="minor"/>
      </rPr>
      <t>Nærmere om hvilken annen utdanning
Forsøk å skrive mindre enn 100 ord</t>
    </r>
  </si>
  <si>
    <t>Kreftomsorg/lindrende pleie</t>
  </si>
  <si>
    <t>Lederutdanning</t>
  </si>
  <si>
    <t>Annen videreutdanning og/eller masterutdanning</t>
  </si>
  <si>
    <t>Tverrfaglig videreutdanning i psykososialt arbeid med barn og unge</t>
  </si>
  <si>
    <t>ABC-opplæring</t>
  </si>
  <si>
    <t>Annen internopplæring / korte etterutdanninger /kurs mv.</t>
  </si>
  <si>
    <t>Opplæringstilskudd BPA (brukerstyrt personlig assistanse)</t>
  </si>
  <si>
    <t>Mottaker (Antall)</t>
  </si>
  <si>
    <t xml:space="preserve">Arbeidsledere </t>
  </si>
  <si>
    <t xml:space="preserve">Saksbehandlere </t>
  </si>
  <si>
    <t xml:space="preserve">Assistenter </t>
  </si>
  <si>
    <t>Lønnsutgifter med sosiale utgifter</t>
  </si>
  <si>
    <t>Reiseutgifter, arrangement, møter, konferanser</t>
  </si>
  <si>
    <t>Konsulenttjenester</t>
  </si>
  <si>
    <t>Andre utgifter (Spesifiser i rader nedenfor)</t>
  </si>
  <si>
    <t>Trykking, publikasjoner, kunngjøringer, utsending og distribusjonskostnader</t>
  </si>
  <si>
    <t>Kontonummer</t>
  </si>
  <si>
    <t>Ubrukte midler som ønskes overført</t>
  </si>
  <si>
    <t xml:space="preserve">Resultat vedtak </t>
  </si>
  <si>
    <r>
      <rPr>
        <sz val="12"/>
        <rFont val="Calibri"/>
        <family val="2"/>
        <scheme val="minor"/>
      </rPr>
      <t>Statsforvalteren</t>
    </r>
    <r>
      <rPr>
        <sz val="12"/>
        <color rgb="FFFF0000"/>
        <rFont val="Calibri"/>
        <family val="2"/>
        <scheme val="minor"/>
      </rPr>
      <t xml:space="preserve">
(Fylles ikke ut av kommunen)</t>
    </r>
  </si>
  <si>
    <r>
      <t>Investeringer/ inventar/ utstyr.</t>
    </r>
    <r>
      <rPr>
        <sz val="11"/>
        <color theme="1"/>
        <rFont val="Calibri"/>
        <family val="2"/>
        <scheme val="minor"/>
      </rPr>
      <t xml:space="preserve">
</t>
    </r>
    <r>
      <rPr>
        <sz val="10"/>
        <color theme="1"/>
        <rFont val="Calibri"/>
        <family val="2"/>
        <scheme val="minor"/>
      </rPr>
      <t>Kontroller i kunngjøringen om det gis tilskudd til dette</t>
    </r>
  </si>
  <si>
    <r>
      <t>Driftsutgifter, forbruksmateriell og kontortjenester</t>
    </r>
    <r>
      <rPr>
        <sz val="11"/>
        <color theme="1"/>
        <rFont val="Calibri"/>
        <family val="2"/>
        <scheme val="minor"/>
      </rPr>
      <t xml:space="preserve">
</t>
    </r>
    <r>
      <rPr>
        <sz val="10"/>
        <color theme="1"/>
        <rFont val="Calibri"/>
        <family val="2"/>
        <scheme val="minor"/>
      </rPr>
      <t>inkludert lokaler og energi</t>
    </r>
  </si>
  <si>
    <t>Søknadsbeløp</t>
  </si>
  <si>
    <r>
      <rPr>
        <b/>
        <sz val="11"/>
        <color theme="1"/>
        <rFont val="Calibri"/>
        <family val="2"/>
        <scheme val="minor"/>
      </rPr>
      <t xml:space="preserve">Kontaktperson
</t>
    </r>
    <r>
      <rPr>
        <sz val="10"/>
        <color theme="1"/>
        <rFont val="Calibri"/>
        <family val="2"/>
        <scheme val="minor"/>
      </rPr>
      <t>Én person</t>
    </r>
  </si>
  <si>
    <t>Ubrukte midler som tilbakebetales</t>
  </si>
  <si>
    <t>Totalt tildelingsbeløp det søkes om</t>
  </si>
  <si>
    <t xml:space="preserve"> (Autosummert)</t>
  </si>
  <si>
    <t>Personer</t>
  </si>
  <si>
    <t>Beløper</t>
  </si>
  <si>
    <t>Oppsummering</t>
  </si>
  <si>
    <t>Totalt innvilget tildelingsbeløp</t>
  </si>
  <si>
    <t>Totalt innvilget utbetalingsbeløp</t>
  </si>
  <si>
    <t>Kommune</t>
  </si>
  <si>
    <r>
      <rPr>
        <b/>
        <u/>
        <sz val="11"/>
        <color theme="1"/>
        <rFont val="Calibri"/>
        <family val="2"/>
        <scheme val="minor"/>
      </rPr>
      <t>Videreføring</t>
    </r>
    <r>
      <rPr>
        <b/>
        <sz val="11"/>
        <color theme="1"/>
        <rFont val="Calibri"/>
        <family val="2"/>
        <scheme val="minor"/>
      </rPr>
      <t>: Antall personer</t>
    </r>
  </si>
  <si>
    <r>
      <t xml:space="preserve">Antall </t>
    </r>
    <r>
      <rPr>
        <b/>
        <u/>
        <sz val="11"/>
        <color theme="1"/>
        <rFont val="Calibri"/>
        <family val="2"/>
        <scheme val="minor"/>
      </rPr>
      <t>nye</t>
    </r>
    <r>
      <rPr>
        <b/>
        <sz val="11"/>
        <color theme="1"/>
        <rFont val="Calibri"/>
        <family val="2"/>
        <scheme val="minor"/>
      </rPr>
      <t xml:space="preserve"> personer</t>
    </r>
  </si>
  <si>
    <t>Personer som starter ny utdannelse</t>
  </si>
  <si>
    <t>Desentralisert sykepleie</t>
  </si>
  <si>
    <t>Desentralisert vernepleie</t>
  </si>
  <si>
    <t>Statsforvalteren
(Fylles ikke ut av kommunen)</t>
  </si>
  <si>
    <t>- Statsforvalteren legger særlig vekt på samlet måloppnåelse i prosjektet ved vurdering av søknadene.</t>
  </si>
  <si>
    <t>Overordnede prosjektdetaljer</t>
  </si>
  <si>
    <t>Egenfinansiering (Hvis aktuelt)</t>
  </si>
  <si>
    <t>Inntekter fra andre kilder (Hvis aktuelt)</t>
  </si>
  <si>
    <t>Andre inntekter</t>
  </si>
  <si>
    <t>SUM andre inntektskilder</t>
  </si>
  <si>
    <t>Midler fra forrige periode som ønskes overført</t>
  </si>
  <si>
    <t xml:space="preserve">                                 Autosummert</t>
  </si>
  <si>
    <t>1.1.</t>
  </si>
  <si>
    <t/>
  </si>
  <si>
    <t>1.2.</t>
  </si>
  <si>
    <t>1.3.</t>
  </si>
  <si>
    <t>1.4.</t>
  </si>
  <si>
    <t>1.5.</t>
  </si>
  <si>
    <t>1.6.</t>
  </si>
  <si>
    <t>1.7.</t>
  </si>
  <si>
    <t>1.8.</t>
  </si>
  <si>
    <t>2.1.</t>
  </si>
  <si>
    <t>2.1a</t>
  </si>
  <si>
    <t>2.1b</t>
  </si>
  <si>
    <t>2.1.  SUM:</t>
  </si>
  <si>
    <t>2.2.</t>
  </si>
  <si>
    <t>2.2a</t>
  </si>
  <si>
    <t>2.2b</t>
  </si>
  <si>
    <t>2.2c</t>
  </si>
  <si>
    <t>2.2d</t>
  </si>
  <si>
    <t>2.2e</t>
  </si>
  <si>
    <t>2.2f</t>
  </si>
  <si>
    <t>2.2.  SUM:</t>
  </si>
  <si>
    <t>2.3.</t>
  </si>
  <si>
    <t>2.3a</t>
  </si>
  <si>
    <t>2.3b</t>
  </si>
  <si>
    <t>2.3c</t>
  </si>
  <si>
    <t>2.3d</t>
  </si>
  <si>
    <t>2.3e</t>
  </si>
  <si>
    <t>2.3f</t>
  </si>
  <si>
    <t>2.3g</t>
  </si>
  <si>
    <t>2.3h</t>
  </si>
  <si>
    <t>2.3i</t>
  </si>
  <si>
    <t>2.3.  SUM:</t>
  </si>
  <si>
    <t>2.4.</t>
  </si>
  <si>
    <t>2.4a</t>
  </si>
  <si>
    <t>2.4b</t>
  </si>
  <si>
    <t>2.4c</t>
  </si>
  <si>
    <t>2.4d</t>
  </si>
  <si>
    <t>2.4e</t>
  </si>
  <si>
    <t>2.4f</t>
  </si>
  <si>
    <t>2.4g</t>
  </si>
  <si>
    <t>2.4h</t>
  </si>
  <si>
    <t>2.4.  SUM:</t>
  </si>
  <si>
    <t>2.5.</t>
  </si>
  <si>
    <t>2.5a</t>
  </si>
  <si>
    <t>2.5b</t>
  </si>
  <si>
    <t>2.5c</t>
  </si>
  <si>
    <t>2.5d</t>
  </si>
  <si>
    <t>2.5.  SUM:</t>
  </si>
  <si>
    <t>2.6.</t>
  </si>
  <si>
    <t>2.6.  SUM:</t>
  </si>
  <si>
    <t>3.1.</t>
  </si>
  <si>
    <t>3.2.</t>
  </si>
  <si>
    <t>3.3.</t>
  </si>
  <si>
    <t>1.</t>
  </si>
  <si>
    <t>P1.2</t>
  </si>
  <si>
    <t>P1.1</t>
  </si>
  <si>
    <t>Totalt beløp det søkes om til tiltaket</t>
  </si>
  <si>
    <t>Totalt antall personer</t>
  </si>
  <si>
    <t>2.6a</t>
  </si>
  <si>
    <t>2.6b</t>
  </si>
  <si>
    <t>Deltakelse i kurs / opplæring</t>
  </si>
  <si>
    <t>Merknad på utbetalingen</t>
  </si>
  <si>
    <t>SUM kostnader</t>
  </si>
  <si>
    <t>Kostnader</t>
  </si>
  <si>
    <t>Oppsummering av Kompetansetiltak (grunn-, videre- og etterutdanning)</t>
  </si>
  <si>
    <t>Oppsummering av Opplæringstilskudd BPA (brukerstyrt personlig assistanse)</t>
  </si>
  <si>
    <t>SUM Kompetansetiltak:</t>
  </si>
  <si>
    <t>SUM BPA:</t>
  </si>
  <si>
    <t>4.</t>
  </si>
  <si>
    <t>P2.1</t>
  </si>
  <si>
    <t>P2.2</t>
  </si>
  <si>
    <t>Søknadsskjemaet er delt inn i flere faner:</t>
  </si>
  <si>
    <t>2.1c</t>
  </si>
  <si>
    <t>2.2g</t>
  </si>
  <si>
    <t>2.3j</t>
  </si>
  <si>
    <t>2.4i</t>
  </si>
  <si>
    <t>2.5e</t>
  </si>
  <si>
    <t>2.6c</t>
  </si>
  <si>
    <t>ROW nivå3</t>
  </si>
  <si>
    <t>ROW merknad</t>
  </si>
  <si>
    <t>Kol_merknad i søknad</t>
  </si>
  <si>
    <t>FRA KOMPETANSETILSKUDD</t>
  </si>
  <si>
    <t>FRA FORSIDE</t>
  </si>
  <si>
    <t>Headere</t>
  </si>
  <si>
    <t>KEEP ROW</t>
  </si>
  <si>
    <t>header_lvl</t>
  </si>
  <si>
    <t>Svar / Merknad</t>
  </si>
  <si>
    <t>Personer som fortsetter påbegynt utdannelse</t>
  </si>
  <si>
    <t>Ubrukte midler som ønskes overført til kommende periode</t>
  </si>
  <si>
    <t>Totalt antall personer det søkes for</t>
  </si>
  <si>
    <r>
      <t>Kompetansetilskudd og BPA</t>
    </r>
    <r>
      <rPr>
        <sz val="11"/>
        <color theme="1"/>
        <rFont val="Calibri"/>
        <family val="2"/>
        <scheme val="minor"/>
      </rPr>
      <t>: I denne fanen fyller dere inn for de utdannelsene / kursene det søkes om.</t>
    </r>
  </si>
  <si>
    <t>Instruksjoner til søknadsskjemaet</t>
  </si>
  <si>
    <t>Begreper i seksjonen for kompetansetilskudd:</t>
  </si>
  <si>
    <r>
      <rPr>
        <b/>
        <i/>
        <sz val="11"/>
        <color theme="1"/>
        <rFont val="Calibri"/>
        <family val="2"/>
        <scheme val="minor"/>
      </rPr>
      <t>Søknadsbeløp</t>
    </r>
    <r>
      <rPr>
        <sz val="11"/>
        <color theme="1"/>
        <rFont val="Calibri"/>
        <family val="2"/>
        <scheme val="minor"/>
      </rPr>
      <t xml:space="preserve">: Dette er hvor mye </t>
    </r>
    <r>
      <rPr>
        <u/>
        <sz val="11"/>
        <color theme="1"/>
        <rFont val="Calibri"/>
        <family val="2"/>
        <scheme val="minor"/>
      </rPr>
      <t>nytt tilskudd som søkes utbetalt</t>
    </r>
    <r>
      <rPr>
        <sz val="11"/>
        <color theme="1"/>
        <rFont val="Calibri"/>
        <family val="2"/>
        <scheme val="minor"/>
      </rPr>
      <t xml:space="preserve"> til tiltaket. </t>
    </r>
  </si>
  <si>
    <t>1.9.</t>
  </si>
  <si>
    <t>Kostnadsbetegnelse:</t>
  </si>
  <si>
    <t>Beløp:</t>
  </si>
  <si>
    <t>P1.3a</t>
  </si>
  <si>
    <t>P1.3b</t>
  </si>
  <si>
    <t>P1.3c</t>
  </si>
  <si>
    <t>P1.3d</t>
  </si>
  <si>
    <t>P1.3e</t>
  </si>
  <si>
    <t>P1.3f</t>
  </si>
  <si>
    <t>P1.3g</t>
  </si>
  <si>
    <t>P1.3h</t>
  </si>
  <si>
    <t>P1.3</t>
  </si>
  <si>
    <t>P1.4</t>
  </si>
  <si>
    <t>P1.7</t>
  </si>
  <si>
    <t>keep_row</t>
  </si>
  <si>
    <t>Kort beskrivelse</t>
  </si>
  <si>
    <t>Mål for tiltaket på kort og lengre sikt</t>
  </si>
  <si>
    <t>Herunder mål for året dere søker om tilskudd og målgruppe for tiltaket</t>
  </si>
  <si>
    <t>Aktivitets- og fremdriftsplan for året dere søker tilskudd</t>
  </si>
  <si>
    <t>Metoder kunnskap eller erfaring</t>
  </si>
  <si>
    <t>Gevinster og effekter</t>
  </si>
  <si>
    <t>Hvilke konkrete gevinster/effekter forventes tiltaket å gi, hvilken betydning kan det få for omlegging av praksis</t>
  </si>
  <si>
    <t>Risikofaktorer</t>
  </si>
  <si>
    <t>Hvilke faktorer gjør det usikkert at dere når målene, selv om dere mottar tilskudd fra Statsforvalteren?</t>
  </si>
  <si>
    <t>Forankring internt i kommunen</t>
  </si>
  <si>
    <t>Kontrolltiltak</t>
  </si>
  <si>
    <t>P1.1a</t>
  </si>
  <si>
    <t>P1.1b</t>
  </si>
  <si>
    <t>P1.1c</t>
  </si>
  <si>
    <t>P1.1d</t>
  </si>
  <si>
    <t>P1.2a</t>
  </si>
  <si>
    <t>P1.2b</t>
  </si>
  <si>
    <t>P1.2c</t>
  </si>
  <si>
    <t>P1.2d</t>
  </si>
  <si>
    <t>P1.2e</t>
  </si>
  <si>
    <t>P1.2f</t>
  </si>
  <si>
    <t>P1.2g</t>
  </si>
  <si>
    <t>P1.2h</t>
  </si>
  <si>
    <t>non-data row</t>
  </si>
  <si>
    <t>P1.5a</t>
  </si>
  <si>
    <t>P1.5b</t>
  </si>
  <si>
    <t>P1.5c</t>
  </si>
  <si>
    <t>P1.5d</t>
  </si>
  <si>
    <t>P1.5e</t>
  </si>
  <si>
    <t>P1.5f</t>
  </si>
  <si>
    <t>P1.5g</t>
  </si>
  <si>
    <t>P1.5h</t>
  </si>
  <si>
    <t>P1.5i</t>
  </si>
  <si>
    <t>P1.5j</t>
  </si>
  <si>
    <t>P1.6a</t>
  </si>
  <si>
    <t>P1.6b</t>
  </si>
  <si>
    <t>P1.6c</t>
  </si>
  <si>
    <t>P1.6d</t>
  </si>
  <si>
    <t>P1.6e</t>
  </si>
  <si>
    <t>Søknad</t>
  </si>
  <si>
    <t>P2.1a</t>
  </si>
  <si>
    <t>P2.1b</t>
  </si>
  <si>
    <t>P2.1c</t>
  </si>
  <si>
    <t>P2.1d</t>
  </si>
  <si>
    <t>P2.2a</t>
  </si>
  <si>
    <t>P2.2b</t>
  </si>
  <si>
    <t>P2.2c</t>
  </si>
  <si>
    <t>P2.2d</t>
  </si>
  <si>
    <t>P2.2e</t>
  </si>
  <si>
    <t>P2.2f</t>
  </si>
  <si>
    <t>P2.2g</t>
  </si>
  <si>
    <t>P2.2h</t>
  </si>
  <si>
    <t>P2.3</t>
  </si>
  <si>
    <t>P2.3a</t>
  </si>
  <si>
    <t>P2.3b</t>
  </si>
  <si>
    <t>P2.3c</t>
  </si>
  <si>
    <t>P2.3d</t>
  </si>
  <si>
    <t>P2.3e</t>
  </si>
  <si>
    <t>P2.3f</t>
  </si>
  <si>
    <t>P2.3g</t>
  </si>
  <si>
    <t>P2.3h</t>
  </si>
  <si>
    <t>P2.4</t>
  </si>
  <si>
    <t>P2.5a</t>
  </si>
  <si>
    <t>P2.5b</t>
  </si>
  <si>
    <t>P2.6a</t>
  </si>
  <si>
    <t>P2.5c</t>
  </si>
  <si>
    <t>P2.5d</t>
  </si>
  <si>
    <t>P2.6b</t>
  </si>
  <si>
    <t>P2.5e</t>
  </si>
  <si>
    <t>P2.5f</t>
  </si>
  <si>
    <t>P2.5g</t>
  </si>
  <si>
    <t>P2.6c</t>
  </si>
  <si>
    <t>P2.5h</t>
  </si>
  <si>
    <t>P2.6d</t>
  </si>
  <si>
    <t>P2.5i</t>
  </si>
  <si>
    <t>P2.6e</t>
  </si>
  <si>
    <t>P2.5j</t>
  </si>
  <si>
    <t>P2.7</t>
  </si>
  <si>
    <t>P1.</t>
  </si>
  <si>
    <t>P2.</t>
  </si>
  <si>
    <t>Samarbeidspartnere</t>
  </si>
  <si>
    <t>Demensomsorgens ABC</t>
  </si>
  <si>
    <t>Eldreomsorgens ABC</t>
  </si>
  <si>
    <t>Mitt livs ABC</t>
  </si>
  <si>
    <t>Velferdsteknologien ABC</t>
  </si>
  <si>
    <t>Søknads- beløp</t>
  </si>
  <si>
    <t>COL seksjon2:</t>
  </si>
  <si>
    <t>COL seksjon1:</t>
  </si>
  <si>
    <r>
      <rPr>
        <b/>
        <i/>
        <sz val="11"/>
        <color theme="1"/>
        <rFont val="Calibri"/>
        <family val="2"/>
        <scheme val="minor"/>
      </rPr>
      <t>Ubrukte midler ønskes overført</t>
    </r>
    <r>
      <rPr>
        <b/>
        <sz val="11"/>
        <color theme="1"/>
        <rFont val="Calibri"/>
        <family val="2"/>
        <scheme val="minor"/>
      </rPr>
      <t>:</t>
    </r>
    <r>
      <rPr>
        <sz val="11"/>
        <color theme="1"/>
        <rFont val="Calibri"/>
        <family val="2"/>
        <scheme val="minor"/>
      </rPr>
      <t xml:space="preserve"> Dersom dere har ubrukte midler igjen fra et tiltak i forrige periode så kan disse midlene søkes overført til kommende periode.</t>
    </r>
  </si>
  <si>
    <t>Denne fanen skal bare brukes av statsforvalteren</t>
  </si>
  <si>
    <t>P1.1e</t>
  </si>
  <si>
    <t>P2.1e</t>
  </si>
  <si>
    <t>Prosjektet mangler data</t>
  </si>
  <si>
    <t>P3.</t>
  </si>
  <si>
    <t>P3.1</t>
  </si>
  <si>
    <t>P3.1a</t>
  </si>
  <si>
    <t>P3.1b</t>
  </si>
  <si>
    <t>P3.1c</t>
  </si>
  <si>
    <t>P3.1d</t>
  </si>
  <si>
    <t>P3.1e</t>
  </si>
  <si>
    <t>P3.2</t>
  </si>
  <si>
    <t>P3.2a</t>
  </si>
  <si>
    <t>P3.2b</t>
  </si>
  <si>
    <t>P3.2c</t>
  </si>
  <si>
    <t>P3.2d</t>
  </si>
  <si>
    <t>P3.2e</t>
  </si>
  <si>
    <t>P3.2f</t>
  </si>
  <si>
    <t>P3.2g</t>
  </si>
  <si>
    <t>P3.2h</t>
  </si>
  <si>
    <t>P3.3</t>
  </si>
  <si>
    <t>P3.3a</t>
  </si>
  <si>
    <t>P3.3b</t>
  </si>
  <si>
    <t>P3.3c</t>
  </si>
  <si>
    <t>P3.3d</t>
  </si>
  <si>
    <t>P3.3e</t>
  </si>
  <si>
    <t>P3.3f</t>
  </si>
  <si>
    <t>P3.3g</t>
  </si>
  <si>
    <t>P3.3h</t>
  </si>
  <si>
    <t>P3.4</t>
  </si>
  <si>
    <t>P3.5a</t>
  </si>
  <si>
    <t>P3.5b</t>
  </si>
  <si>
    <t>P3.6a</t>
  </si>
  <si>
    <t>P3.5c</t>
  </si>
  <si>
    <t>P3.5d</t>
  </si>
  <si>
    <t>P3.6b</t>
  </si>
  <si>
    <t>P3.5e</t>
  </si>
  <si>
    <t>P3.5f</t>
  </si>
  <si>
    <t>P3.5g</t>
  </si>
  <si>
    <t>P3.6c</t>
  </si>
  <si>
    <t>P3.5h</t>
  </si>
  <si>
    <t>P3.6d</t>
  </si>
  <si>
    <t>P3.5i</t>
  </si>
  <si>
    <t>P3.6e</t>
  </si>
  <si>
    <t>P3.5j</t>
  </si>
  <si>
    <t>P3.7</t>
  </si>
  <si>
    <t>Annet</t>
  </si>
  <si>
    <t>2.6d</t>
  </si>
  <si>
    <t>P1.5k</t>
  </si>
  <si>
    <t>Ubrukte midler 
+ 
Søknadsbeløp</t>
  </si>
  <si>
    <r>
      <t xml:space="preserve">Bekreftet </t>
    </r>
    <r>
      <rPr>
        <b/>
        <u/>
        <sz val="11"/>
        <color theme="1"/>
        <rFont val="Calibri"/>
        <family val="2"/>
        <scheme val="minor"/>
      </rPr>
      <t>beløp</t>
    </r>
    <r>
      <rPr>
        <b/>
        <sz val="11"/>
        <color theme="1"/>
        <rFont val="Calibri"/>
        <family val="2"/>
        <scheme val="minor"/>
      </rPr>
      <t xml:space="preserve"> fra andre inntektskilder</t>
    </r>
  </si>
  <si>
    <r>
      <rPr>
        <b/>
        <u/>
        <sz val="11"/>
        <color theme="1"/>
        <rFont val="Calibri"/>
        <family val="2"/>
        <scheme val="minor"/>
      </rPr>
      <t>Beskriv kort med ord</t>
    </r>
    <r>
      <rPr>
        <sz val="11"/>
        <color theme="1"/>
        <rFont val="Calibri"/>
        <family val="2"/>
        <scheme val="minor"/>
      </rPr>
      <t xml:space="preserve"> hvor dere har søkt om finansiering og beskriv finansieringen.</t>
    </r>
  </si>
  <si>
    <t>P2.5k</t>
  </si>
  <si>
    <t>P3.5k</t>
  </si>
  <si>
    <t xml:space="preserve">                                Eksempel: Dersom et tiltak totalt koster 20 000kr og dere har igjen 5 000kr i ubrukte midler som ønskes overført, så blir søknadsbeløpet 15 000kr.</t>
  </si>
  <si>
    <t>(Valgfritt)</t>
  </si>
  <si>
    <r>
      <t xml:space="preserve"> - </t>
    </r>
    <r>
      <rPr>
        <b/>
        <sz val="10"/>
        <rFont val="Calibri"/>
        <family val="2"/>
        <scheme val="minor"/>
      </rPr>
      <t>Søknadsbeløp</t>
    </r>
    <r>
      <rPr>
        <sz val="10"/>
        <rFont val="Calibri"/>
        <family val="2"/>
        <scheme val="minor"/>
      </rPr>
      <t xml:space="preserve"> betyr hvor mye nytt tilskudd som ønskes utbetalt.
</t>
    </r>
    <r>
      <rPr>
        <b/>
        <sz val="10"/>
        <rFont val="Calibri"/>
        <family val="2"/>
        <scheme val="minor"/>
      </rPr>
      <t xml:space="preserve"> - Totalt tildelingsbeløp</t>
    </r>
    <r>
      <rPr>
        <sz val="10"/>
        <rFont val="Calibri"/>
        <family val="2"/>
        <scheme val="minor"/>
      </rPr>
      <t xml:space="preserve"> betyr </t>
    </r>
    <r>
      <rPr>
        <i/>
        <sz val="10"/>
        <rFont val="Calibri"/>
        <family val="2"/>
        <scheme val="minor"/>
      </rPr>
      <t>Ubrukte midler som ønskes overført</t>
    </r>
    <r>
      <rPr>
        <sz val="10"/>
        <rFont val="Calibri"/>
        <family val="2"/>
        <scheme val="minor"/>
      </rPr>
      <t xml:space="preserve"> + </t>
    </r>
    <r>
      <rPr>
        <i/>
        <sz val="10"/>
        <rFont val="Calibri"/>
        <family val="2"/>
        <scheme val="minor"/>
      </rPr>
      <t>Søknadsbeløp.</t>
    </r>
  </si>
  <si>
    <t>Venstreklikk hvor som helst innenfor det store grå feltet under.</t>
  </si>
  <si>
    <t>Trykk Ctrl + A på tastaturet (Dette skal føre til at hele det grå feltet markeres)</t>
  </si>
  <si>
    <t>Naviger til samleskjemaet for å lime inn søknadsdataene</t>
  </si>
  <si>
    <t>Høyreklikk deretter I det samme grå feltet og velg Copy/Kopier</t>
  </si>
  <si>
    <t>INSTRUKSJON - Kopier søknadsdata</t>
  </si>
  <si>
    <t>Det er bare cellene som er fargelagt med gul/lys gul som kan fylles ut</t>
  </si>
  <si>
    <r>
      <t xml:space="preserve">Skjemaet skal sendes inn som excel-fil og </t>
    </r>
    <r>
      <rPr>
        <b/>
        <sz val="14"/>
        <color rgb="FFFF0000"/>
        <rFont val="Calibri Light"/>
        <family val="2"/>
        <scheme val="major"/>
      </rPr>
      <t>ikke</t>
    </r>
    <r>
      <rPr>
        <sz val="14"/>
        <color rgb="FFFF0000"/>
        <rFont val="Calibri Light"/>
        <family val="2"/>
        <scheme val="major"/>
      </rPr>
      <t xml:space="preserve"> konverteres til PDF.</t>
    </r>
  </si>
  <si>
    <r>
      <rPr>
        <b/>
        <u/>
        <sz val="11"/>
        <color theme="1"/>
        <rFont val="Calibri"/>
        <family val="2"/>
        <scheme val="minor"/>
      </rPr>
      <t>Beløp</t>
    </r>
    <r>
      <rPr>
        <b/>
        <sz val="11"/>
        <color theme="1"/>
        <rFont val="Calibri"/>
        <family val="2"/>
        <scheme val="minor"/>
      </rPr>
      <t xml:space="preserve"> dere har søkt om </t>
    </r>
    <r>
      <rPr>
        <sz val="11"/>
        <color theme="1"/>
        <rFont val="Calibri"/>
        <family val="2"/>
        <scheme val="minor"/>
      </rPr>
      <t>fra andre inntektskilder</t>
    </r>
    <r>
      <rPr>
        <b/>
        <sz val="11"/>
        <color theme="1"/>
        <rFont val="Calibri"/>
        <family val="2"/>
        <scheme val="minor"/>
      </rPr>
      <t xml:space="preserve"> </t>
    </r>
    <r>
      <rPr>
        <sz val="10"/>
        <color theme="1"/>
        <rFont val="Calibri"/>
        <family val="2"/>
        <scheme val="minor"/>
      </rPr>
      <t>(Der det er uavklart hvorvidt søknaden blir innvilget eller avslått)</t>
    </r>
  </si>
  <si>
    <t>Nye midler som søkes utbetalt til tiltaket</t>
  </si>
  <si>
    <t>- Dersom dere har flere prosjekter kan dere velge å angi rangering på hvert prosjekt for å fremheve hvilke prosjekter dere anser at gir mest nytte for kommunen</t>
  </si>
  <si>
    <r>
      <t xml:space="preserve">Har kommunen kompetanseplan? (Ja/Nei)
</t>
    </r>
    <r>
      <rPr>
        <sz val="10"/>
        <color theme="1"/>
        <rFont val="Calibri"/>
        <family val="2"/>
        <scheme val="minor"/>
      </rPr>
      <t>Vedlegges søknaden</t>
    </r>
  </si>
  <si>
    <t>P4.1</t>
  </si>
  <si>
    <t>P4.1a</t>
  </si>
  <si>
    <t>P4.1b</t>
  </si>
  <si>
    <t>P4.1c</t>
  </si>
  <si>
    <t>P4.1d</t>
  </si>
  <si>
    <t>P4.1e</t>
  </si>
  <si>
    <t>P4.2</t>
  </si>
  <si>
    <t>P4.2a</t>
  </si>
  <si>
    <t>P4.2b</t>
  </si>
  <si>
    <t>P4.2c</t>
  </si>
  <si>
    <t>P4.2d</t>
  </si>
  <si>
    <t>P4.2e</t>
  </si>
  <si>
    <t>P4.2f</t>
  </si>
  <si>
    <t>P4.2g</t>
  </si>
  <si>
    <t>P4.2h</t>
  </si>
  <si>
    <t>P4.3</t>
  </si>
  <si>
    <t>P4.3a</t>
  </si>
  <si>
    <t>P4.3b</t>
  </si>
  <si>
    <t>P4.3c</t>
  </si>
  <si>
    <t>P4.3d</t>
  </si>
  <si>
    <t>P4.3e</t>
  </si>
  <si>
    <t>P4.3f</t>
  </si>
  <si>
    <t>P4.3g</t>
  </si>
  <si>
    <t>P4.3h</t>
  </si>
  <si>
    <t>P4.4</t>
  </si>
  <si>
    <t>P4.5a</t>
  </si>
  <si>
    <t>P4.5b</t>
  </si>
  <si>
    <t>P4.6a</t>
  </si>
  <si>
    <t>P4.5c</t>
  </si>
  <si>
    <t>P4.5d</t>
  </si>
  <si>
    <t>P4.6b</t>
  </si>
  <si>
    <t>P4.5e</t>
  </si>
  <si>
    <t>P4.5f</t>
  </si>
  <si>
    <t>P4.5g</t>
  </si>
  <si>
    <t>P4.6c</t>
  </si>
  <si>
    <t>P4.5h</t>
  </si>
  <si>
    <t>P4.6d</t>
  </si>
  <si>
    <t>P4.5i</t>
  </si>
  <si>
    <t>P4.6e</t>
  </si>
  <si>
    <t>P4.5j</t>
  </si>
  <si>
    <t>P4.5k</t>
  </si>
  <si>
    <t>P4.7</t>
  </si>
  <si>
    <t>P5.1</t>
  </si>
  <si>
    <t>P5.1a</t>
  </si>
  <si>
    <t>P5.1b</t>
  </si>
  <si>
    <t>P5.1c</t>
  </si>
  <si>
    <t>P5.1d</t>
  </si>
  <si>
    <t>P5.1e</t>
  </si>
  <si>
    <t>P5.2</t>
  </si>
  <si>
    <t>P5.2a</t>
  </si>
  <si>
    <t>P5.2b</t>
  </si>
  <si>
    <t>P5.2c</t>
  </si>
  <si>
    <t>P5.2d</t>
  </si>
  <si>
    <t>P5.2e</t>
  </si>
  <si>
    <t>P5.2f</t>
  </si>
  <si>
    <t>P5.2g</t>
  </si>
  <si>
    <t>P5.2h</t>
  </si>
  <si>
    <t>P5.3</t>
  </si>
  <si>
    <t>P5.3a</t>
  </si>
  <si>
    <t>P5.3b</t>
  </si>
  <si>
    <t>P5.3c</t>
  </si>
  <si>
    <t>P5.3d</t>
  </si>
  <si>
    <t>P5.3e</t>
  </si>
  <si>
    <t>P5.3f</t>
  </si>
  <si>
    <t>P5.3g</t>
  </si>
  <si>
    <t>P5.3h</t>
  </si>
  <si>
    <t>P5.4</t>
  </si>
  <si>
    <t>P5.5a</t>
  </si>
  <si>
    <t>P5.5b</t>
  </si>
  <si>
    <t>P5.6a</t>
  </si>
  <si>
    <t>P5.5c</t>
  </si>
  <si>
    <t>P5.5d</t>
  </si>
  <si>
    <t>P5.6b</t>
  </si>
  <si>
    <t>P5.5e</t>
  </si>
  <si>
    <t>P5.5f</t>
  </si>
  <si>
    <t>P5.5g</t>
  </si>
  <si>
    <t>P5.6c</t>
  </si>
  <si>
    <t>P5.5h</t>
  </si>
  <si>
    <t>P5.6d</t>
  </si>
  <si>
    <t>P5.5i</t>
  </si>
  <si>
    <t>P5.6e</t>
  </si>
  <si>
    <t>P5.5j</t>
  </si>
  <si>
    <t>P5.5k</t>
  </si>
  <si>
    <t>P5.7</t>
  </si>
  <si>
    <t>P4.</t>
  </si>
  <si>
    <t>P5.</t>
  </si>
  <si>
    <t>versjon</t>
  </si>
  <si>
    <t>20220124_1553</t>
  </si>
  <si>
    <t>20220125_1016</t>
  </si>
  <si>
    <t>Endret radhøyden på merknadsfelt under kompetansetilskudd og i feltene for prosjektbeskrivelse</t>
  </si>
  <si>
    <t>20220125_1110</t>
  </si>
  <si>
    <t>Ny tekst i signaturfelt</t>
  </si>
  <si>
    <t xml:space="preserve">Jeg, som innsender av søknadsskjemaet, bekrefter å ha blitt gitt fullmakt, av kommunaldirektør, eller den vedkommende har delegert myndighet til, til å søke på vegne av nevnte kommune. Min bekreftelse innebærer at kommunen aksepterer vilkårene for å motta tilskuddsmidler, som er oppført i regelverket for tilskuddsordningen. </t>
  </si>
  <si>
    <t>Sted/dato/navn</t>
  </si>
  <si>
    <t>Bekreftelse på tildelt myndighet</t>
  </si>
  <si>
    <t>20220302_2043</t>
  </si>
  <si>
    <t>SAMLER SØKNADSDATA FRA KOMPETANSETILSKUDD, BPA OG INNOVASJONSPROSJEKTER</t>
  </si>
  <si>
    <t>Endring i backend-fane, I kolonnene for "FILTRERER UT PROSJEKTER UTEN DATA". Brukte tidligere en IFERROR på en array for å håndtrere tilfeller der det ikke er søkt om noen prosjekter (alle prosjektene blir dermed filtrert bort). En bug I excel gjør imidlertid at strings på mer en 255 symboler tolkes som en error og fjernes. Tok bort IFERROR-funksjonen og la heller inn en håndter i prosjektreferansen under "SAMLER SØKNADSDATA FRA KOMPETANSETILSKUDD, BPA OG INNOVASJONSPROSJEKTER"</t>
  </si>
  <si>
    <t>Legger inn Proteck Workbook I tillegg til protect sheet for å unngå at faner slettes eller endres navn på</t>
  </si>
  <si>
    <t>Column1</t>
  </si>
  <si>
    <t>20221111_0924</t>
  </si>
  <si>
    <t>Ingen endring. Markerer starten på ny versjoner før 2023</t>
  </si>
  <si>
    <t>Versjon:</t>
  </si>
  <si>
    <t>Er kompetanseplanen politisk vedtatt? (Ja/Nei)</t>
  </si>
  <si>
    <t>row_id</t>
  </si>
  <si>
    <t>Musikkbasert miljøbehandling</t>
  </si>
  <si>
    <t>2.5f</t>
  </si>
  <si>
    <t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t>
  </si>
  <si>
    <t>• Beskriv hvordan tiltaket er forankret internt i kommunen, faglig og administrativt i både utviklings og implementeringsfasen.
• Beskriv kort tanker om overgang fra prosjekt til drift.</t>
  </si>
  <si>
    <t>Legger til nye felter: 1.9. og 2.5e</t>
  </si>
  <si>
    <t>20221127_2110</t>
  </si>
  <si>
    <t>row_name</t>
  </si>
  <si>
    <t>20221127_2123</t>
  </si>
  <si>
    <t>Forsøker å fjerne en backend-kolonne for toppnivåå som tilsynelatende ikke brukes</t>
  </si>
  <si>
    <t>Setter header_lvl og finner row_id</t>
  </si>
  <si>
    <t>Fjerner rader som er false| Filter&lt;&gt;FALSE</t>
  </si>
  <si>
    <t>Fjerner rader som er blank | FILTER&lt;&gt;""</t>
  </si>
  <si>
    <t>hovedkategori</t>
  </si>
  <si>
    <t>seksjon</t>
  </si>
  <si>
    <t>20221128_0944</t>
  </si>
  <si>
    <t>Forsøker å fjerne flere backend-kolonner som tilsynelatende ikke brukes</t>
  </si>
  <si>
    <t>section</t>
  </si>
  <si>
    <t>category</t>
  </si>
  <si>
    <t>BOOL_MERKNAD</t>
  </si>
  <si>
    <t>BOOL_BRUK_SOM_BLANK</t>
  </si>
  <si>
    <t>MEKNAD_row_id</t>
  </si>
  <si>
    <t>Prosjekt</t>
  </si>
  <si>
    <t>BOOL_SAKSBEHANDLERS_KOMMENTAR</t>
  </si>
  <si>
    <t>20221128_1606</t>
  </si>
  <si>
    <t>Forsøker å legge til rad for saksbehandlers kommentar</t>
  </si>
  <si>
    <t>Overstyr row_id</t>
  </si>
  <si>
    <t>1_saksbehandlerkommentar</t>
  </si>
  <si>
    <t>row_type_id</t>
  </si>
  <si>
    <t>Nye friske midler som søkes utbetalt til prosjektet</t>
  </si>
  <si>
    <t>sub_header or other</t>
  </si>
  <si>
    <t>BOOL_IS_LVL_7</t>
  </si>
  <si>
    <t>BOOL_IS_END_ROW</t>
  </si>
  <si>
    <t>BOOL_IS_COMMENT</t>
  </si>
  <si>
    <t>###</t>
  </si>
  <si>
    <t>20221129_0952</t>
  </si>
  <si>
    <t>Juster prosjektbiten av backend</t>
  </si>
  <si>
    <t>Fjerner utfyllende feltbeskrivelse fra prosjektdetaljer</t>
  </si>
  <si>
    <t>1_end</t>
  </si>
  <si>
    <t>20221129_1257</t>
  </si>
  <si>
    <t>20221130_1645</t>
  </si>
  <si>
    <t>20221202_0937</t>
  </si>
  <si>
    <t>Legger til felter i backend som skal brukes i saksbehandlingsprosessen til å skrive informasjon om hvem som behandler søknaden</t>
  </si>
  <si>
    <t>Overstyr row_name</t>
  </si>
  <si>
    <t>Eventuell tilbakemelding fra saksbehandler til kommunen angående Annen utdanning på videregående skolenivå. (Det som skrives her fremkommer på tilskuddsbrevet til kommunen)</t>
  </si>
  <si>
    <t>Eventuell tilbakemelding fra saksbehandler til kommunen angående Fagskoleutdanning. (Det som skrives her fremkommer på tilskuddsbrevet til kommunen)</t>
  </si>
  <si>
    <t>Eventuell tilbakemelding fra saksbehandler til kommunen angående Bachelorutdanning helse- og sosialfag. (Det som skrives her fremkommer på tilskuddsbrevet til kommunen)</t>
  </si>
  <si>
    <t>Eventuell tilbakemelding fra saksbehandler til kommunen angående Videreutdanning og mastergradutdanning (påbygg bachelorutdanning). (Det som skrives her fremkommer på tilskuddsbrevet til kommunen)</t>
  </si>
  <si>
    <t>Eventuell tilbakemelding fra saksbehandler til kommunen angående ABC-opplæring. (Det som skrives her fremkommer på tilskuddsbrevet til kommunen)</t>
  </si>
  <si>
    <t>Eventuell tilbakemelding fra saksbehandler til kommunen angående Annen internopplæring / korte etterutdanninger /kurs mv.. (Det som skrives her fremkommer på tilskuddsbrevet til kommunen)</t>
  </si>
  <si>
    <t>Eventuell tilbakemelding fra saksbehandler til kommunen angående Opplæringstilskudd BPA (brukerstyrt personlig assistanse). (Det som skrives her fremkommer på tilskuddsbrevet til kommunen)</t>
  </si>
  <si>
    <t>versjon_søknadsskjema</t>
  </si>
  <si>
    <t>20221202_1104</t>
  </si>
  <si>
    <t>Legger til versjonsnummer for søknadsskjemaet i output-dataene</t>
  </si>
  <si>
    <t>1_saksnummer</t>
  </si>
  <si>
    <t>Saksnummer / Staforvalterens ref.nr.</t>
  </si>
  <si>
    <t>20221203_1919</t>
  </si>
  <si>
    <t>Legger til flere felter i backend som skal brukes i saksbehandlingsprosessen til å skrive informasjon om hvem som behandler søknaden</t>
  </si>
  <si>
    <t>Navn, saksbehandler / Ansvarlig 1</t>
  </si>
  <si>
    <t>E-post, saksbehandler / Ansvarlig 1</t>
  </si>
  <si>
    <t>Telefon, saksbehandler / Ansvarlig 1</t>
  </si>
  <si>
    <t>Telefon, saksbehandler / Ansvarlig 2</t>
  </si>
  <si>
    <t>1_saksbehandler1_navn</t>
  </si>
  <si>
    <t>1_saksbehandler1_epost</t>
  </si>
  <si>
    <t>1_saksbehandler2_telefon</t>
  </si>
  <si>
    <t>1_saksbehandler1_tittel</t>
  </si>
  <si>
    <t>Tittel / Rolle,  saksbehandler / Ansvarlig 1</t>
  </si>
  <si>
    <t>1_saksbehandler1_telefon</t>
  </si>
  <si>
    <t>1_saksbehandler2_navn</t>
  </si>
  <si>
    <t>1_saksbehandler2_tittel</t>
  </si>
  <si>
    <t>1_saksbehandler2_epost</t>
  </si>
  <si>
    <t>Navn, saksbehandler / Ansvarlig 2</t>
  </si>
  <si>
    <t>Tittel / Rolle,  saksbehandler / Ansvarlig 2</t>
  </si>
  <si>
    <t>E-post, saksbehandler / Ansvarlig 2</t>
  </si>
  <si>
    <t>20221204_2225</t>
  </si>
  <si>
    <t>Retter opp i feil der BPA saksbehandler- og end-raden ikke kom med i output</t>
  </si>
  <si>
    <t>Legger til enkel radnummer med eneste hensikt å sortere i riktig rekkefølge i samleskjema</t>
  </si>
  <si>
    <t>20221204_2245</t>
  </si>
  <si>
    <t>simple_row_order</t>
  </si>
  <si>
    <t>Oppsummerende tilbakemelding på søknaden. 
(Det som skrives her fremkommer på tilskuddsbrevet til kommunen)</t>
  </si>
  <si>
    <t>20221205_2008</t>
  </si>
  <si>
    <t>Endrer tekst i et av saksbehandlers tilbakemeldingsfelt</t>
  </si>
  <si>
    <t>P6.1</t>
  </si>
  <si>
    <t>P6.1a</t>
  </si>
  <si>
    <t>P6.1b</t>
  </si>
  <si>
    <t>P6.1c</t>
  </si>
  <si>
    <t>P6.1d</t>
  </si>
  <si>
    <t>P6.1e</t>
  </si>
  <si>
    <t>P6.2</t>
  </si>
  <si>
    <t>P6.2a</t>
  </si>
  <si>
    <t>P6.2b</t>
  </si>
  <si>
    <t>P6.2c</t>
  </si>
  <si>
    <t>P6.2d</t>
  </si>
  <si>
    <t>P6.2e</t>
  </si>
  <si>
    <t>P6.2f</t>
  </si>
  <si>
    <t>P6.2g</t>
  </si>
  <si>
    <t>P6.2h</t>
  </si>
  <si>
    <t>P6.3</t>
  </si>
  <si>
    <t>P6.3a</t>
  </si>
  <si>
    <t>P6.3b</t>
  </si>
  <si>
    <t>P6.3c</t>
  </si>
  <si>
    <t>P6.3d</t>
  </si>
  <si>
    <t>P6.3e</t>
  </si>
  <si>
    <t>P6.3f</t>
  </si>
  <si>
    <t>P6.3g</t>
  </si>
  <si>
    <t>P6.3h</t>
  </si>
  <si>
    <t>P6.4</t>
  </si>
  <si>
    <t>P6.5a</t>
  </si>
  <si>
    <t>P6.5b</t>
  </si>
  <si>
    <t>P6.6a</t>
  </si>
  <si>
    <t>P6.5c</t>
  </si>
  <si>
    <t>P6.5d</t>
  </si>
  <si>
    <t>P6.6b</t>
  </si>
  <si>
    <t>P6.5e</t>
  </si>
  <si>
    <t>P6.5f</t>
  </si>
  <si>
    <t>P6.5g</t>
  </si>
  <si>
    <t>P6.6c</t>
  </si>
  <si>
    <t>P6.5h</t>
  </si>
  <si>
    <t>P6.6d</t>
  </si>
  <si>
    <t>P6.5i</t>
  </si>
  <si>
    <t>P6.6e</t>
  </si>
  <si>
    <t>P6.5j</t>
  </si>
  <si>
    <t>P6.5k</t>
  </si>
  <si>
    <t>P6.7</t>
  </si>
  <si>
    <t>P7.1</t>
  </si>
  <si>
    <t>P7.1a</t>
  </si>
  <si>
    <t>P7.1b</t>
  </si>
  <si>
    <t>P7.1c</t>
  </si>
  <si>
    <t>P7.1d</t>
  </si>
  <si>
    <t>P7.1e</t>
  </si>
  <si>
    <t>P7.2</t>
  </si>
  <si>
    <t>P7.2a</t>
  </si>
  <si>
    <t>P7.2b</t>
  </si>
  <si>
    <t>P7.2c</t>
  </si>
  <si>
    <t>P7.2d</t>
  </si>
  <si>
    <t>P7.2e</t>
  </si>
  <si>
    <t>P7.2f</t>
  </si>
  <si>
    <t>P7.2g</t>
  </si>
  <si>
    <t>P7.2h</t>
  </si>
  <si>
    <t>P7.3</t>
  </si>
  <si>
    <t>P7.3a</t>
  </si>
  <si>
    <t>P7.3b</t>
  </si>
  <si>
    <t>P7.3c</t>
  </si>
  <si>
    <t>P7.3d</t>
  </si>
  <si>
    <t>P7.3e</t>
  </si>
  <si>
    <t>P7.3f</t>
  </si>
  <si>
    <t>P7.3g</t>
  </si>
  <si>
    <t>P7.3h</t>
  </si>
  <si>
    <t>P7.4</t>
  </si>
  <si>
    <t>P7.5a</t>
  </si>
  <si>
    <t>P7.5b</t>
  </si>
  <si>
    <t>P7.6a</t>
  </si>
  <si>
    <t>P7.5c</t>
  </si>
  <si>
    <t>P7.5d</t>
  </si>
  <si>
    <t>P7.6b</t>
  </si>
  <si>
    <t>P7.5e</t>
  </si>
  <si>
    <t>P7.5f</t>
  </si>
  <si>
    <t>P7.5g</t>
  </si>
  <si>
    <t>P7.6c</t>
  </si>
  <si>
    <t>P7.5h</t>
  </si>
  <si>
    <t>P7.6d</t>
  </si>
  <si>
    <t>P7.5i</t>
  </si>
  <si>
    <t>P7.6e</t>
  </si>
  <si>
    <t>P7.5j</t>
  </si>
  <si>
    <t>P7.5k</t>
  </si>
  <si>
    <t>P7.7</t>
  </si>
  <si>
    <t>P8.1</t>
  </si>
  <si>
    <t>P8.1a</t>
  </si>
  <si>
    <t>P8.1b</t>
  </si>
  <si>
    <t>P8.1c</t>
  </si>
  <si>
    <t>P8.1d</t>
  </si>
  <si>
    <t>P8.1e</t>
  </si>
  <si>
    <t>P8.2</t>
  </si>
  <si>
    <t>P8.2a</t>
  </si>
  <si>
    <t>P8.2b</t>
  </si>
  <si>
    <t>P8.2c</t>
  </si>
  <si>
    <t>P8.2d</t>
  </si>
  <si>
    <t>P8.2e</t>
  </si>
  <si>
    <t>P8.2f</t>
  </si>
  <si>
    <t>P8.2g</t>
  </si>
  <si>
    <t>P8.2h</t>
  </si>
  <si>
    <t>P8.3</t>
  </si>
  <si>
    <t>P8.3a</t>
  </si>
  <si>
    <t>P8.3b</t>
  </si>
  <si>
    <t>P8.3c</t>
  </si>
  <si>
    <t>P8.3d</t>
  </si>
  <si>
    <t>P8.3e</t>
  </si>
  <si>
    <t>P8.3f</t>
  </si>
  <si>
    <t>P8.3g</t>
  </si>
  <si>
    <t>P8.3h</t>
  </si>
  <si>
    <t>P8.4</t>
  </si>
  <si>
    <t>P8.5a</t>
  </si>
  <si>
    <t>P8.5b</t>
  </si>
  <si>
    <t>P8.6a</t>
  </si>
  <si>
    <t>P8.5c</t>
  </si>
  <si>
    <t>P8.5d</t>
  </si>
  <si>
    <t>P8.6b</t>
  </si>
  <si>
    <t>P8.5e</t>
  </si>
  <si>
    <t>P8.5f</t>
  </si>
  <si>
    <t>P8.5g</t>
  </si>
  <si>
    <t>P8.6c</t>
  </si>
  <si>
    <t>P8.5h</t>
  </si>
  <si>
    <t>P8.6d</t>
  </si>
  <si>
    <t>P8.5i</t>
  </si>
  <si>
    <t>P8.6e</t>
  </si>
  <si>
    <t>P8.5j</t>
  </si>
  <si>
    <t>P8.5k</t>
  </si>
  <si>
    <t>P8.7</t>
  </si>
  <si>
    <t>P9.1</t>
  </si>
  <si>
    <t>P9.1a</t>
  </si>
  <si>
    <t>P9.1b</t>
  </si>
  <si>
    <t>P9.1c</t>
  </si>
  <si>
    <t>P9.1d</t>
  </si>
  <si>
    <t>P9.1e</t>
  </si>
  <si>
    <t>P9.2</t>
  </si>
  <si>
    <t>P9.2a</t>
  </si>
  <si>
    <t>P9.2b</t>
  </si>
  <si>
    <t>P9.2c</t>
  </si>
  <si>
    <t>P9.2d</t>
  </si>
  <si>
    <t>P9.2e</t>
  </si>
  <si>
    <t>P9.2f</t>
  </si>
  <si>
    <t>P9.2g</t>
  </si>
  <si>
    <t>P9.2h</t>
  </si>
  <si>
    <t>P9.3</t>
  </si>
  <si>
    <t>P9.3a</t>
  </si>
  <si>
    <t>P9.3b</t>
  </si>
  <si>
    <t>P9.3c</t>
  </si>
  <si>
    <t>P9.3d</t>
  </si>
  <si>
    <t>P9.3e</t>
  </si>
  <si>
    <t>P9.3f</t>
  </si>
  <si>
    <t>P9.3g</t>
  </si>
  <si>
    <t>P9.3h</t>
  </si>
  <si>
    <t>P9.4</t>
  </si>
  <si>
    <t>P9.5a</t>
  </si>
  <si>
    <t>P9.5b</t>
  </si>
  <si>
    <t>P9.6a</t>
  </si>
  <si>
    <t>P9.5c</t>
  </si>
  <si>
    <t>P9.5d</t>
  </si>
  <si>
    <t>P9.6b</t>
  </si>
  <si>
    <t>P9.5e</t>
  </si>
  <si>
    <t>P9.5f</t>
  </si>
  <si>
    <t>P9.5g</t>
  </si>
  <si>
    <t>P9.6c</t>
  </si>
  <si>
    <t>P9.5h</t>
  </si>
  <si>
    <t>P9.6d</t>
  </si>
  <si>
    <t>P9.5i</t>
  </si>
  <si>
    <t>P9.6e</t>
  </si>
  <si>
    <t>P9.5j</t>
  </si>
  <si>
    <t>P9.5k</t>
  </si>
  <si>
    <t>P9.7</t>
  </si>
  <si>
    <t>P6.</t>
  </si>
  <si>
    <t>P9.</t>
  </si>
  <si>
    <t>P8.</t>
  </si>
  <si>
    <t>P7.</t>
  </si>
  <si>
    <t>20221205_2156</t>
  </si>
  <si>
    <t>Lage til ekstra prosjekter slik at det nå er 9 totalt</t>
  </si>
  <si>
    <t>20221205_2326</t>
  </si>
  <si>
    <t>Endrer tekst på forsiden</t>
  </si>
  <si>
    <r>
      <rPr>
        <b/>
        <sz val="11"/>
        <color theme="1"/>
        <rFont val="Calibri"/>
        <family val="2"/>
        <scheme val="minor"/>
      </rPr>
      <t xml:space="preserve">Forside og oppsummering: </t>
    </r>
    <r>
      <rPr>
        <sz val="11"/>
        <color theme="1"/>
        <rFont val="Calibri"/>
        <family val="2"/>
        <scheme val="minor"/>
      </rPr>
      <t>I denne fanen oppgir dere informasjon om kommunen. Her vil det også automatisk bli oppsummert hva som er søkt om slik at en kan få en oversikt etter at søknaden er ferdig utfylt.</t>
    </r>
  </si>
  <si>
    <t>20221206_1050</t>
  </si>
  <si>
    <t>Fikser feil der totalsøknad BPA ikke kommer med gjennom backend</t>
  </si>
  <si>
    <t>20221206_1140</t>
  </si>
  <si>
    <t>Til test</t>
  </si>
  <si>
    <t>Søknad om Kompetanse- og tjenesteutviklingstilskudd</t>
  </si>
  <si>
    <r>
      <t>Prosjekt (1-9):</t>
    </r>
    <r>
      <rPr>
        <sz val="11"/>
        <color theme="1"/>
        <rFont val="Calibri"/>
        <family val="2"/>
        <scheme val="minor"/>
      </rPr>
      <t xml:space="preserve"> I disse fanene fyller dere inn beskrivelse og budsjett for eventuelle tjenesteutviklingsprosjekter.</t>
    </r>
  </si>
  <si>
    <t>- Fyll inn deltaljer for tjenesteutviklingsprosjektet der dette er hensiktsmessig
- Forsøk å skrive kortfattet (Med et detaljnivå som står i rimelig forhold til tjenesteutviklingsprosjektets omfang)</t>
  </si>
  <si>
    <t>Gi en kort beskrivelse av tjenesteutviklingsprosjektet, herunder delprosjekter, tiltak og bakgrunn for tjenesteutviklingsprosjektet</t>
  </si>
  <si>
    <t>Sett inn de viktigste aktivitetene for å nå målene for tjenesteutviklingsprosjektet og angi gjerne måned for gjennomføring</t>
  </si>
  <si>
    <t>Beskriv hvilke teorier / faglige metoder dere benytter i tjenesteutviklingsprosjektet eller hvilken kunnskap/erfaring dere bygger på. Herunder metoder for brukermedvirkning</t>
  </si>
  <si>
    <t>Skriv navnet på virksomheter og organisasjoner som er samarbeidspartnere i tjenesteutviklingsprosjektet</t>
  </si>
  <si>
    <t>P1.5  Alle estimerte kostnader for tjenesteutviklingsprosjektet (I året det søkes for)</t>
  </si>
  <si>
    <t>P1.6  Alternative inntekter for tjenesteutviklingsprosjekt</t>
  </si>
  <si>
    <t>- Her skal totalen av alle planlagte utgifter for tjenesteutviklingsprosjektet fylles inn. 
- Statsforvalteren gir ikke tilskudd til alle typer utgifter under alle ordninger - se kunngjøringen
-  Dersom dere får tilskudd, må dere kunne rapportere på disse utgiftskategoriene i tillegg til å sende inn relevante regnskapsrapporter som følger deres inndeling av regnskapet
-  Skriv alle beløp i hele kroner.</t>
  </si>
  <si>
    <r>
      <rPr>
        <b/>
        <sz val="11"/>
        <color theme="1"/>
        <rFont val="Calibri"/>
        <family val="2"/>
        <scheme val="minor"/>
      </rPr>
      <t>Tittel for tjenesteutviklingsprosjektet</t>
    </r>
    <r>
      <rPr>
        <sz val="11"/>
        <color theme="1"/>
        <rFont val="Calibri"/>
        <family val="2"/>
        <scheme val="minor"/>
      </rPr>
      <t xml:space="preserve">
</t>
    </r>
    <r>
      <rPr>
        <sz val="10"/>
        <color theme="1"/>
        <rFont val="Calibri"/>
        <family val="2"/>
        <scheme val="minor"/>
      </rPr>
      <t>Skriv inn en tittel som er beskrivende for prosjektet - maks 100 tegn</t>
    </r>
  </si>
  <si>
    <r>
      <t xml:space="preserve">Er dette videreføring av et eksisterende tjenesteutviklingsprosjekt?
</t>
    </r>
    <r>
      <rPr>
        <sz val="10"/>
        <color theme="1"/>
        <rFont val="Calibri"/>
        <family val="2"/>
        <scheme val="minor"/>
      </rPr>
      <t>(Ja/Nei)</t>
    </r>
  </si>
  <si>
    <t>Estimert startdato for tjenesteutviklingsprosjektet</t>
  </si>
  <si>
    <r>
      <t xml:space="preserve">Prioritering i forhold til andre tjenesteutviklingsprosjekter (Valgfritt)
</t>
    </r>
    <r>
      <rPr>
        <sz val="10"/>
        <color theme="1"/>
        <rFont val="Calibri"/>
        <family val="2"/>
        <scheme val="minor"/>
      </rPr>
      <t>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t>
    </r>
  </si>
  <si>
    <r>
      <t xml:space="preserve">Status for tjenesteutviklingsprosjektet
</t>
    </r>
    <r>
      <rPr>
        <sz val="10"/>
        <rFont val="Calibri"/>
        <family val="2"/>
        <scheme val="minor"/>
      </rPr>
      <t>- Besvares dersom dette er videreføring av et eksisterende tjenesteutviklingsprosjekt 
- Beskriv kort hva som er status for tjenesteutviklingsprosjektet og hvordan det går sammenlignet med den opprinnelige fremdriftsplanen</t>
    </r>
  </si>
  <si>
    <t xml:space="preserve">
- Fyll inn eventuelle andre inntekter og finansieringskilder. (Her menes de inntekter og finansieringskilder som ikke kommer fra denne tilskuddsordningen.)
 - Summen herfra brukes til å beregne hvor mye midler dere trenger å søke om. Beregningen er: 
    SUM utgifter - SUM andre inntekter = Totalt beløp det søkes om til tjenesteutviklingsprosjektet</t>
  </si>
  <si>
    <r>
      <rPr>
        <b/>
        <u/>
        <sz val="11"/>
        <color theme="1"/>
        <rFont val="Calibri"/>
        <family val="2"/>
        <scheme val="minor"/>
      </rPr>
      <t>Beløp</t>
    </r>
    <r>
      <rPr>
        <b/>
        <sz val="11"/>
        <color theme="1"/>
        <rFont val="Calibri"/>
        <family val="2"/>
        <scheme val="minor"/>
      </rPr>
      <t xml:space="preserve"> fra egenfinansiering </t>
    </r>
    <r>
      <rPr>
        <sz val="11"/>
        <color theme="1"/>
        <rFont val="Calibri"/>
        <family val="2"/>
        <scheme val="minor"/>
      </rPr>
      <t xml:space="preserve">
</t>
    </r>
    <r>
      <rPr>
        <sz val="10"/>
        <color theme="1"/>
        <rFont val="Calibri"/>
        <family val="2"/>
        <scheme val="minor"/>
      </rPr>
      <t>Beløp dere har fått innvilget eller har søkt om til tjenesteutviklingsprosjektet fra egen virksomhet.</t>
    </r>
  </si>
  <si>
    <r>
      <rPr>
        <b/>
        <sz val="11"/>
        <color theme="1"/>
        <rFont val="Calibri"/>
        <family val="2"/>
        <scheme val="minor"/>
      </rPr>
      <t xml:space="preserve">Beskriv med </t>
    </r>
    <r>
      <rPr>
        <b/>
        <u/>
        <sz val="11"/>
        <color theme="1"/>
        <rFont val="Calibri"/>
        <family val="2"/>
        <scheme val="minor"/>
      </rPr>
      <t>ord</t>
    </r>
    <r>
      <rPr>
        <b/>
        <sz val="11"/>
        <color theme="1"/>
        <rFont val="Calibri"/>
        <family val="2"/>
        <scheme val="minor"/>
      </rPr>
      <t xml:space="preserve"> stillingsressurs eller frivillig innsats </t>
    </r>
    <r>
      <rPr>
        <sz val="11"/>
        <color theme="1"/>
        <rFont val="Calibri"/>
        <family val="2"/>
        <scheme val="minor"/>
      </rPr>
      <t xml:space="preserve">
</t>
    </r>
    <r>
      <rPr>
        <sz val="10"/>
        <color theme="1"/>
        <rFont val="Calibri"/>
        <family val="2"/>
        <scheme val="minor"/>
      </rPr>
      <t>Innsats dere har fått innvilget eller har søkt om til tjenesteutviklingsprosjektet fra egen virksomhet</t>
    </r>
  </si>
  <si>
    <t>Oppsummering av tjenesteutviklingsprosjekter</t>
  </si>
  <si>
    <t>Tallene er hentet fra tjenesteutviklingsprosjektenes egne faner</t>
  </si>
  <si>
    <t>SUM tjenesteutviklingsprosjekter:</t>
  </si>
  <si>
    <t>P2.5  Alle estimerte kostnader for tjenesteutviklingsprosjektet (I året det søkes for)</t>
  </si>
  <si>
    <t>P2.6  Alternative inntekter for tjenesteutviklingsprosjekt</t>
  </si>
  <si>
    <t>P3.5  Alle estimerte kostnader for tjenesteutviklingsprosjektet (I året det søkes for)</t>
  </si>
  <si>
    <t>P3.6  Alternative inntekter for tjenesteutviklingsprosjekt</t>
  </si>
  <si>
    <t>P4.5  Alle estimerte kostnader for tjenesteutviklingsprosjektet (I året det søkes for)</t>
  </si>
  <si>
    <t>P4.6  Alternative inntekter for tjenesteutviklingsprosjekt</t>
  </si>
  <si>
    <t>P5.5  Alle estimerte kostnader for tjenesteutviklingsprosjektet (I året det søkes for)</t>
  </si>
  <si>
    <t>P5.6  Alternative inntekter for tjenesteutviklingsprosjekt</t>
  </si>
  <si>
    <t>P6.5  Alle estimerte kostnader for tjenesteutviklingsprosjektet (I året det søkes for)</t>
  </si>
  <si>
    <t>P6.6  Alternative inntekter for tjenesteutviklingsprosjekt</t>
  </si>
  <si>
    <t>P7.5  Alle estimerte kostnader for tjenesteutviklingsprosjektet (I året det søkes for)</t>
  </si>
  <si>
    <t>P7.6  Alternative inntekter for tjenesteutviklingsprosjekt</t>
  </si>
  <si>
    <t>P8.5  Alle estimerte kostnader for tjenesteutviklingsprosjektet (I året det søkes for)</t>
  </si>
  <si>
    <t>P8.6  Alternative inntekter for tjenesteutviklingsprosjekt</t>
  </si>
  <si>
    <t>P9.5  Alle estimerte kostnader for tjenesteutviklingsprosjektet (I året det søkes for)</t>
  </si>
  <si>
    <t>P9.6  Alternative inntekter for tjenesteutviklingsprosjekt</t>
  </si>
  <si>
    <r>
      <t xml:space="preserve">Rangering etter antatt nytte
</t>
    </r>
    <r>
      <rPr>
        <sz val="10"/>
        <color theme="1" tint="0.249977111117893"/>
        <rFont val="Calibri"/>
        <family val="2"/>
        <scheme val="minor"/>
      </rPr>
      <t>Der 1 er høyest og 5 er lavest
(Valgfritt)</t>
    </r>
  </si>
  <si>
    <t>Heltid og faste stillinger</t>
  </si>
  <si>
    <t>Brukermedvirkning og samspill med pårørende</t>
  </si>
  <si>
    <t>Ledelse og fagutvikling</t>
  </si>
  <si>
    <t>Strategisk kompetanseutvikling og livslang læring</t>
  </si>
  <si>
    <t>Organisering av tjenester og oppgaver med vekt på tverrfaglighet</t>
  </si>
  <si>
    <t>Etablering av praksisplasser</t>
  </si>
  <si>
    <t>Involvering av frivillige, lokalsamfunn og næringsliv.</t>
  </si>
  <si>
    <t>20230125_1029</t>
  </si>
  <si>
    <t>Begynner å legge inn endringer fra Hdir</t>
  </si>
  <si>
    <t>P1. Ferdig med undersøkelse, kartlegging, og forankring. Arbeidsgruppe jobber med ferdigstillelse av plan, samt implementering av plan i eksisterende kommunalt planverk</t>
  </si>
  <si>
    <t>20230125_1100</t>
  </si>
  <si>
    <t>Egendefinerte prosjektrader uten tekst som beskriver kostnaden settes til 0 i stedet for "". Dette får effekten at raden droppes i outputen</t>
  </si>
  <si>
    <t>Tema for tjenesteutviklingsprosjekt 1.</t>
  </si>
  <si>
    <t>Prosjektbeskrivelse: tjenesteutviklingsprosjekt 1.</t>
  </si>
  <si>
    <t>Samarbeidspartnere i tjenesteutviklingsprosjekt 1.</t>
  </si>
  <si>
    <t>Budsjett for tjenesteutviklingsprosjekt 1.</t>
  </si>
  <si>
    <t>Sum fra seksjon P1.5</t>
  </si>
  <si>
    <t>Sum fra seksjon P1.6</t>
  </si>
  <si>
    <t>Sum fra seksjon P2.5</t>
  </si>
  <si>
    <t>Sum fra seksjon P2.6</t>
  </si>
  <si>
    <t>Tema for tjenesteutviklingsprosjekt 2.</t>
  </si>
  <si>
    <t>Prosjektbeskrivelse: tjenesteutviklingsprosjekt 2.</t>
  </si>
  <si>
    <t>Samarbeidspartnere i tjenesteutviklingsprosjekt 2.</t>
  </si>
  <si>
    <t>Budsjett for tjenesteutviklingsprosjekt 2.</t>
  </si>
  <si>
    <t>Tema for tjenesteutviklingsprosjekt 3.</t>
  </si>
  <si>
    <t>Prosjektbeskrivelse: tjenesteutviklingsprosjekt 3.</t>
  </si>
  <si>
    <t>Samarbeidspartnere i tjenesteutviklingsprosjekt 3.</t>
  </si>
  <si>
    <t>Budsjett for tjenesteutviklingsprosjekt 3.</t>
  </si>
  <si>
    <t>Tema for tjenesteutviklingsprosjekt 4.</t>
  </si>
  <si>
    <t>Prosjektbeskrivelse: tjenesteutviklingsprosjekt 4.</t>
  </si>
  <si>
    <t>Samarbeidspartnere i tjenesteutviklingsprosjekt 4.</t>
  </si>
  <si>
    <t>Budsjett for tjenesteutviklingsprosjekt 4.</t>
  </si>
  <si>
    <t>Tema for tjenesteutviklingsprosjekt 5.</t>
  </si>
  <si>
    <t>Prosjektbeskrivelse: tjenesteutviklingsprosjekt 5.</t>
  </si>
  <si>
    <t>Samarbeidspartnere i tjenesteutviklingsprosjekt 5.</t>
  </si>
  <si>
    <t>Budsjett for tjenesteutviklingsprosjekt 5.</t>
  </si>
  <si>
    <t>Tema for tjenesteutviklingsprosjekt 6.</t>
  </si>
  <si>
    <t>Prosjektbeskrivelse: tjenesteutviklingsprosjekt 6.</t>
  </si>
  <si>
    <t>Samarbeidspartnere i tjenesteutviklingsprosjekt 6.</t>
  </si>
  <si>
    <t>Budsjett for tjenesteutviklingsprosjekt 6.</t>
  </si>
  <si>
    <t>Tema for tjenesteutviklingsprosjekt 7.</t>
  </si>
  <si>
    <t>Prosjektbeskrivelse: tjenesteutviklingsprosjekt 7.</t>
  </si>
  <si>
    <t>Samarbeidspartnere i tjenesteutviklingsprosjekt 7.</t>
  </si>
  <si>
    <t>Budsjett for tjenesteutviklingsprosjekt 7.</t>
  </si>
  <si>
    <t>Tema for tjenesteutviklingsprosjekt 8.</t>
  </si>
  <si>
    <t>Prosjektbeskrivelse: tjenesteutviklingsprosjekt 8.</t>
  </si>
  <si>
    <t>Samarbeidspartnere i tjenesteutviklingsprosjekt 8.</t>
  </si>
  <si>
    <t>Budsjett for tjenesteutviklingsprosjekt 8.</t>
  </si>
  <si>
    <t>Tema for tjenesteutviklingsprosjekt 9.</t>
  </si>
  <si>
    <t>Prosjektbeskrivelse: tjenesteutviklingsprosjekt 9.</t>
  </si>
  <si>
    <t>Samarbeidspartnere i tjenesteutviklingsprosjekt 9.</t>
  </si>
  <si>
    <t>Budsjett for tjenesteutviklingsprosjekt 9.</t>
  </si>
  <si>
    <t>Sum fra seksjon P3.5</t>
  </si>
  <si>
    <t>Sum fra seksjon P3.6</t>
  </si>
  <si>
    <t>Sum fra seksjon P4.5</t>
  </si>
  <si>
    <t>Sum fra seksjon P4.6</t>
  </si>
  <si>
    <t>Sum fra seksjon P5.5</t>
  </si>
  <si>
    <t>Sum fra seksjon P5.6</t>
  </si>
  <si>
    <t>Sum fra seksjon P6.5</t>
  </si>
  <si>
    <t>Sum fra seksjon P6.6</t>
  </si>
  <si>
    <t>Sum fra seksjon P7.5</t>
  </si>
  <si>
    <t>Sum fra seksjon P7.6</t>
  </si>
  <si>
    <t>Sum fra seksjon P8.5</t>
  </si>
  <si>
    <t>Sum fra seksjon P8.6</t>
  </si>
  <si>
    <t>Sum fra seksjon P9.5</t>
  </si>
  <si>
    <t>Sum fra seksjon P9.6</t>
  </si>
  <si>
    <t>20230125_1229</t>
  </si>
  <si>
    <t>Lagt inn endringer og kopiert prosjektoppsett over i alle prosjektfaner og reflektert endringer i backend</t>
  </si>
  <si>
    <t>20230130_1439</t>
  </si>
  <si>
    <t>PROD-versjon</t>
  </si>
  <si>
    <t>Eventuell tilbakemelding fra saksbehandler til kommunen angående tjenesteutviklingsprosjektet. (Det som skrives her fremkommer på tilskuddsbrevet til kommunen)</t>
  </si>
  <si>
    <t>20230130_1715</t>
  </si>
  <si>
    <t>PROD-versjon fix (bytter innovasjonsprosjekt med tjenesteutviklingsprosjekt i backend)</t>
  </si>
  <si>
    <t>FILTRERER UT PROSJEKTER UTEN DATA</t>
  </si>
  <si>
    <t>20230131_1335</t>
  </si>
  <si>
    <t>Legger inn håndtering av søknader uten prosjekt</t>
  </si>
  <si>
    <t>20230131_1336</t>
  </si>
  <si>
    <t>Endrer tekst ved valg av prosjektemne</t>
  </si>
  <si>
    <t>Det er kun mulig å markere et tema. Velg temaet som er mest dekkende for prosjektets innretning med "Ja".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</si>
</sst>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_-;_-* &quot;-&quot;??_-;@"/>
    <numFmt numFmtId="166" formatCode="_ * #,##0.00_ ;_ * \-#,##0.00_ ;_ * &quot;-&quot;??_ ;_ @_ "/>
  </numFmts>
  <fonts count="6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color theme="1"/>
      <name val="Calibri"/>
      <family val="2"/>
      <scheme val="minor"/>
    </font>
    <font>
      <sz val="11"/>
      <name val="Calibri"/>
      <family val="2"/>
      <scheme val="minor"/>
    </font>
    <font>
      <sz val="16"/>
      <color theme="0"/>
      <name val="Calibri"/>
      <family val="2"/>
      <scheme val="minor"/>
    </font>
    <font>
      <b/>
      <sz val="11"/>
      <name val="Calibri"/>
      <family val="2"/>
      <scheme val="minor"/>
    </font>
    <font>
      <b/>
      <sz val="12"/>
      <name val="Calibri"/>
      <family val="2"/>
      <scheme val="minor"/>
    </font>
    <font>
      <sz val="10"/>
      <name val="Calibri"/>
      <family val="2"/>
      <scheme val="minor"/>
    </font>
    <font>
      <b/>
      <sz val="12"/>
      <color theme="1"/>
      <name val="Calibri"/>
      <family val="2"/>
      <scheme val="minor"/>
    </font>
    <font>
      <sz val="12"/>
      <color rgb="FFFF0000"/>
      <name val="Calibri"/>
      <family val="2"/>
      <scheme val="minor"/>
    </font>
    <font>
      <b/>
      <sz val="9"/>
      <color indexed="81"/>
      <name val="Tahoma"/>
      <family val="2"/>
    </font>
    <font>
      <sz val="9"/>
      <color indexed="81"/>
      <name val="Tahoma"/>
      <family val="2"/>
    </font>
    <font>
      <sz val="12"/>
      <name val="Calibri"/>
      <family val="2"/>
      <scheme val="minor"/>
    </font>
    <font>
      <sz val="14"/>
      <name val="Calibri"/>
      <family val="2"/>
      <scheme val="minor"/>
    </font>
    <font>
      <b/>
      <sz val="16"/>
      <color theme="0"/>
      <name val="Calibri"/>
      <family val="2"/>
      <scheme val="minor"/>
    </font>
    <font>
      <sz val="18"/>
      <name val="Calibri"/>
      <family val="2"/>
      <scheme val="minor"/>
    </font>
    <font>
      <i/>
      <sz val="11"/>
      <color theme="1"/>
      <name val="Calibri"/>
      <family val="2"/>
      <scheme val="minor"/>
    </font>
    <font>
      <b/>
      <sz val="16"/>
      <name val="Calibri"/>
      <family val="2"/>
      <scheme val="minor"/>
    </font>
    <font>
      <i/>
      <sz val="12"/>
      <name val="Calibri"/>
      <family val="2"/>
      <scheme val="minor"/>
    </font>
    <font>
      <b/>
      <u/>
      <sz val="11"/>
      <color theme="1"/>
      <name val="Calibri"/>
      <family val="2"/>
      <scheme val="minor"/>
    </font>
    <font>
      <sz val="14"/>
      <color theme="1"/>
      <name val="Calibri"/>
      <family val="2"/>
      <scheme val="minor"/>
    </font>
    <font>
      <sz val="16"/>
      <color theme="1"/>
      <name val="Calibri"/>
      <family val="2"/>
      <scheme val="minor"/>
    </font>
    <font>
      <b/>
      <sz val="14"/>
      <name val="Calibri"/>
      <family val="2"/>
      <scheme val="minor"/>
    </font>
    <font>
      <sz val="12"/>
      <color theme="1"/>
      <name val="Calibri"/>
      <family val="2"/>
      <scheme val="minor"/>
    </font>
    <font>
      <b/>
      <sz val="14"/>
      <color theme="1"/>
      <name val="Calibri"/>
      <family val="2"/>
      <scheme val="minor"/>
    </font>
    <font>
      <sz val="8"/>
      <name val="Calibri"/>
      <family val="2"/>
      <scheme val="minor"/>
    </font>
    <font>
      <i/>
      <sz val="11"/>
      <name val="Calibri"/>
      <family val="2"/>
      <scheme val="minor"/>
    </font>
    <font>
      <b/>
      <sz val="11"/>
      <color rgb="FFFF0000"/>
      <name val="Calibri"/>
      <family val="2"/>
      <scheme val="minor"/>
    </font>
    <font>
      <b/>
      <i/>
      <sz val="11"/>
      <color theme="1"/>
      <name val="Calibri"/>
      <family val="2"/>
      <scheme val="minor"/>
    </font>
    <font>
      <sz val="18"/>
      <color theme="1"/>
      <name val="Calibri"/>
      <family val="2"/>
      <scheme val="minor"/>
    </font>
    <font>
      <sz val="11"/>
      <color rgb="FF3F3F76"/>
      <name val="Calibri"/>
      <family val="2"/>
      <scheme val="minor"/>
    </font>
    <font>
      <b/>
      <sz val="11"/>
      <color rgb="FFFA7D00"/>
      <name val="Calibri"/>
      <family val="2"/>
      <scheme val="minor"/>
    </font>
    <font>
      <u/>
      <sz val="11"/>
      <color theme="10"/>
      <name val="Calibri"/>
      <family val="2"/>
      <scheme val="minor"/>
    </font>
    <font>
      <sz val="9"/>
      <color theme="1"/>
      <name val="Calibri"/>
      <family val="2"/>
      <scheme val="minor"/>
    </font>
    <font>
      <sz val="9"/>
      <color theme="0"/>
      <name val="Calibri"/>
      <family val="2"/>
      <scheme val="minor"/>
    </font>
    <font>
      <u/>
      <sz val="12"/>
      <color theme="1"/>
      <name val="Calibri"/>
      <family val="2"/>
      <scheme val="minor"/>
    </font>
    <font>
      <u/>
      <sz val="11"/>
      <color theme="1"/>
      <name val="Calibri"/>
      <family val="2"/>
      <scheme val="minor"/>
    </font>
    <font>
      <sz val="14"/>
      <color theme="1"/>
      <name val="Calibri Light"/>
      <family val="2"/>
      <scheme val="major"/>
    </font>
    <font>
      <u/>
      <sz val="14"/>
      <color rgb="FFFF0000"/>
      <name val="Calibri Light"/>
      <family val="2"/>
      <scheme val="major"/>
    </font>
    <font>
      <sz val="16"/>
      <color theme="1"/>
      <name val="Calibri Light"/>
      <family val="2"/>
      <scheme val="major"/>
    </font>
    <font>
      <sz val="18"/>
      <name val="Calibri Light"/>
      <family val="2"/>
      <scheme val="major"/>
    </font>
    <font>
      <sz val="18"/>
      <color theme="1"/>
      <name val="Calibri Light"/>
      <family val="2"/>
      <scheme val="major"/>
    </font>
    <font>
      <b/>
      <sz val="10"/>
      <name val="Calibri"/>
      <family val="2"/>
      <scheme val="minor"/>
    </font>
    <font>
      <i/>
      <sz val="10"/>
      <name val="Calibri"/>
      <family val="2"/>
      <scheme val="minor"/>
    </font>
    <font>
      <b/>
      <sz val="20"/>
      <color rgb="FFFF0000"/>
      <name val="Calibri"/>
      <family val="2"/>
      <scheme val="minor"/>
    </font>
    <font>
      <sz val="20"/>
      <color theme="1"/>
      <name val="Calibri"/>
      <family val="2"/>
      <scheme val="minor"/>
    </font>
    <font>
      <b/>
      <sz val="24"/>
      <color rgb="FFFF0000"/>
      <name val="Calibri"/>
      <family val="2"/>
      <scheme val="minor"/>
    </font>
    <font>
      <sz val="14"/>
      <color rgb="FFFF0000"/>
      <name val="Calibri Light"/>
      <family val="2"/>
      <scheme val="major"/>
    </font>
    <font>
      <b/>
      <sz val="14"/>
      <color rgb="FFFF0000"/>
      <name val="Calibri Light"/>
      <family val="2"/>
      <scheme val="major"/>
    </font>
    <font>
      <sz val="8"/>
      <color theme="0" tint="-0.34998626667073579"/>
      <name val="Calibri"/>
      <family val="2"/>
      <scheme val="minor"/>
    </font>
    <font>
      <b/>
      <sz val="10"/>
      <color theme="1"/>
      <name val="Calibri"/>
      <family val="2"/>
      <scheme val="minor"/>
    </font>
    <font>
      <sz val="10"/>
      <color rgb="FF3F3F76"/>
      <name val="Calibri"/>
      <family val="2"/>
      <scheme val="minor"/>
    </font>
    <font>
      <b/>
      <sz val="10"/>
      <color rgb="FFFA7D00"/>
      <name val="Calibri"/>
      <family val="2"/>
      <scheme val="minor"/>
    </font>
    <font>
      <b/>
      <sz val="11"/>
      <color rgb="FF3F3F3F"/>
      <name val="Calibri"/>
      <family val="2"/>
      <scheme val="minor"/>
    </font>
    <font>
      <b/>
      <sz val="10"/>
      <color rgb="FF3F3F3F"/>
      <name val="Calibri"/>
      <family val="2"/>
      <scheme val="minor"/>
    </font>
    <font>
      <sz val="11"/>
      <color theme="1" tint="0.249977111117893"/>
      <name val="Calibri"/>
      <family val="2"/>
      <scheme val="minor"/>
    </font>
    <font>
      <i/>
      <sz val="11"/>
      <color theme="1" tint="0.249977111117893"/>
      <name val="Calibri"/>
      <family val="2"/>
      <scheme val="minor"/>
    </font>
    <font>
      <b/>
      <sz val="11"/>
      <color theme="1" tint="0.249977111117893"/>
      <name val="Calibri"/>
      <family val="2"/>
      <scheme val="minor"/>
    </font>
    <font>
      <b/>
      <i/>
      <sz val="11"/>
      <color theme="1" tint="0.249977111117893"/>
      <name val="Calibri"/>
      <family val="2"/>
      <scheme val="minor"/>
    </font>
    <font>
      <sz val="10"/>
      <color theme="1" tint="0.249977111117893"/>
      <name val="Calibri"/>
      <family val="2"/>
      <scheme val="minor"/>
    </font>
    <font>
      <b/>
      <i/>
      <sz val="12"/>
      <color theme="1" tint="0.249977111117893"/>
      <name val="Calibri"/>
      <family val="2"/>
      <scheme val="minor"/>
    </font>
    <font>
      <b/>
      <sz val="16"/>
      <color theme="1" tint="0.249977111117893"/>
      <name val="Calibri"/>
      <family val="2"/>
      <scheme val="minor"/>
    </font>
  </fonts>
  <fills count="29">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
      <patternFill patternType="solid">
        <fgColor rgb="FFC1D1EE"/>
        <bgColor indexed="64"/>
      </patternFill>
    </fill>
    <fill>
      <patternFill patternType="solid">
        <fgColor rgb="FFDEE2E6"/>
        <bgColor indexed="64"/>
      </patternFill>
    </fill>
    <fill>
      <patternFill patternType="solid">
        <fgColor rgb="FFF5EEE7"/>
        <bgColor indexed="64"/>
      </patternFill>
    </fill>
    <fill>
      <patternFill patternType="solid">
        <fgColor rgb="FFFFCC99"/>
      </patternFill>
    </fill>
    <fill>
      <patternFill patternType="solid">
        <fgColor rgb="FFF2F2F2"/>
      </patternFill>
    </fill>
    <fill>
      <patternFill patternType="solid">
        <fgColor theme="4"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rgb="FFFFFFE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249977111117893"/>
        <bgColor indexed="64"/>
      </patternFill>
    </fill>
    <fill>
      <patternFill patternType="solid">
        <fgColor theme="4" tint="0.59999389629810485"/>
        <bgColor indexed="64"/>
      </patternFill>
    </fill>
    <fill>
      <patternFill patternType="solid">
        <fgColor theme="7"/>
        <bgColor indexed="64"/>
      </patternFill>
    </fill>
    <fill>
      <patternFill patternType="solid">
        <fgColor rgb="FFFFFF00"/>
        <bgColor indexed="64"/>
      </patternFill>
    </fill>
    <fill>
      <patternFill patternType="solid">
        <fgColor theme="1"/>
        <bgColor indexed="64"/>
      </patternFill>
    </fill>
    <fill>
      <patternFill patternType="solid">
        <fgColor theme="4" tint="-0.249977111117893"/>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auto="1"/>
      </left>
      <right/>
      <top style="thin">
        <color auto="1"/>
      </top>
      <bottom style="thin">
        <color auto="1"/>
      </bottom>
      <diagonal/>
    </border>
    <border>
      <left/>
      <right/>
      <top style="medium">
        <color auto="1"/>
      </top>
      <bottom/>
      <diagonal/>
    </border>
    <border>
      <left style="medium">
        <color auto="1"/>
      </left>
      <right/>
      <top/>
      <bottom style="medium">
        <color auto="1"/>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medium">
        <color auto="1"/>
      </top>
      <bottom/>
      <diagonal/>
    </border>
    <border>
      <left/>
      <right style="thin">
        <color indexed="64"/>
      </right>
      <top/>
      <bottom style="thin">
        <color auto="1"/>
      </bottom>
      <diagonal/>
    </border>
    <border>
      <left/>
      <right/>
      <top style="thin">
        <color indexed="64"/>
      </top>
      <bottom style="double">
        <color indexed="64"/>
      </bottom>
      <diagonal/>
    </border>
    <border>
      <left/>
      <right/>
      <top/>
      <bottom style="double">
        <color indexed="64"/>
      </bottom>
      <diagonal/>
    </border>
    <border>
      <left/>
      <right/>
      <top/>
      <bottom style="thin">
        <color indexed="64"/>
      </bottom>
      <diagonal/>
    </border>
    <border>
      <left/>
      <right/>
      <top style="thin">
        <color indexed="64"/>
      </top>
      <bottom/>
      <diagonal/>
    </border>
    <border>
      <left/>
      <right style="medium">
        <color indexed="64"/>
      </right>
      <top/>
      <bottom/>
      <diagonal/>
    </border>
    <border>
      <left/>
      <right/>
      <top/>
      <bottom style="medium">
        <color indexed="64"/>
      </bottom>
      <diagonal/>
    </border>
    <border>
      <left/>
      <right/>
      <top style="thin">
        <color theme="0" tint="-0.24994659260841701"/>
      </top>
      <bottom/>
      <diagonal/>
    </border>
    <border>
      <left/>
      <right/>
      <top style="thin">
        <color theme="0" tint="-0.24994659260841701"/>
      </top>
      <bottom style="thin">
        <color theme="0" tint="-0.24994659260841701"/>
      </bottom>
      <diagonal/>
    </border>
    <border>
      <left/>
      <right/>
      <top style="thin">
        <color auto="1"/>
      </top>
      <bottom style="thin">
        <color theme="0" tint="-0.24994659260841701"/>
      </bottom>
      <diagonal/>
    </border>
    <border>
      <left/>
      <right style="medium">
        <color indexed="64"/>
      </right>
      <top/>
      <bottom style="medium">
        <color indexed="64"/>
      </bottom>
      <diagonal/>
    </border>
    <border>
      <left style="thin">
        <color indexed="64"/>
      </left>
      <right/>
      <top/>
      <bottom style="thin">
        <color indexed="64"/>
      </bottom>
      <diagonal/>
    </border>
    <border>
      <left style="thin">
        <color indexed="64"/>
      </left>
      <right/>
      <top/>
      <bottom/>
      <diagonal/>
    </border>
    <border>
      <left style="medium">
        <color auto="1"/>
      </left>
      <right/>
      <top style="medium">
        <color auto="1"/>
      </top>
      <bottom style="thin">
        <color indexed="64"/>
      </bottom>
      <diagonal/>
    </border>
    <border>
      <left style="medium">
        <color auto="1"/>
      </left>
      <right/>
      <top style="thin">
        <color indexed="64"/>
      </top>
      <bottom/>
      <diagonal/>
    </border>
    <border>
      <left/>
      <right style="medium">
        <color indexed="64"/>
      </right>
      <top style="thin">
        <color indexed="64"/>
      </top>
      <bottom/>
      <diagonal/>
    </border>
    <border>
      <left style="double">
        <color indexed="64"/>
      </left>
      <right style="thin">
        <color theme="0" tint="-0.499984740745262"/>
      </right>
      <top/>
      <bottom style="thin">
        <color theme="0" tint="-0.24994659260841701"/>
      </bottom>
      <diagonal/>
    </border>
    <border>
      <left style="thin">
        <color theme="0" tint="-0.499984740745262"/>
      </left>
      <right style="thin">
        <color theme="0" tint="-0.499984740745262"/>
      </right>
      <top/>
      <bottom style="thin">
        <color theme="0" tint="-0.24994659260841701"/>
      </bottom>
      <diagonal/>
    </border>
    <border>
      <left style="thin">
        <color theme="0" tint="-0.499984740745262"/>
      </left>
      <right style="double">
        <color indexed="64"/>
      </right>
      <top/>
      <bottom style="thin">
        <color theme="0" tint="-0.24994659260841701"/>
      </bottom>
      <diagonal/>
    </border>
    <border>
      <left style="thin">
        <color theme="0" tint="-0.499984740745262"/>
      </left>
      <right style="thin">
        <color theme="0" tint="-0.499984740745262"/>
      </right>
      <top style="thin">
        <color theme="0" tint="-0.24994659260841701"/>
      </top>
      <bottom/>
      <diagonal/>
    </border>
    <border>
      <left style="thin">
        <color theme="0" tint="-0.499984740745262"/>
      </left>
      <right style="thin">
        <color theme="0" tint="-0.499984740745262"/>
      </right>
      <top style="thin">
        <color indexed="64"/>
      </top>
      <bottom style="double">
        <color indexed="64"/>
      </bottom>
      <diagonal/>
    </border>
    <border>
      <left style="thin">
        <color theme="0" tint="-0.499984740745262"/>
      </left>
      <right style="double">
        <color indexed="64"/>
      </right>
      <top style="thin">
        <color indexed="64"/>
      </top>
      <bottom style="double">
        <color indexed="64"/>
      </bottom>
      <diagonal/>
    </border>
    <border>
      <left style="thin">
        <color indexed="64"/>
      </left>
      <right style="thin">
        <color theme="0" tint="-0.499984740745262"/>
      </right>
      <top/>
      <bottom style="thin">
        <color theme="0" tint="-0.24994659260841701"/>
      </bottom>
      <diagonal/>
    </border>
    <border>
      <left style="thin">
        <color indexed="64"/>
      </left>
      <right style="thin">
        <color theme="0" tint="-0.499984740745262"/>
      </right>
      <top style="thin">
        <color theme="0" tint="-0.24994659260841701"/>
      </top>
      <bottom/>
      <diagonal/>
    </border>
    <border>
      <left style="thin">
        <color indexed="64"/>
      </left>
      <right style="thin">
        <color theme="0" tint="-0.499984740745262"/>
      </right>
      <top style="thin">
        <color indexed="64"/>
      </top>
      <bottom style="double">
        <color indexed="64"/>
      </bottom>
      <diagonal/>
    </border>
    <border>
      <left style="medium">
        <color indexed="64"/>
      </left>
      <right style="thin">
        <color theme="0" tint="-0.499984740745262"/>
      </right>
      <top style="thin">
        <color auto="1"/>
      </top>
      <bottom style="thin">
        <color auto="1"/>
      </bottom>
      <diagonal/>
    </border>
    <border>
      <left style="thin">
        <color theme="0" tint="-0.499984740745262"/>
      </left>
      <right style="thin">
        <color theme="0" tint="-0.499984740745262"/>
      </right>
      <top style="thin">
        <color auto="1"/>
      </top>
      <bottom style="thin">
        <color indexed="64"/>
      </bottom>
      <diagonal/>
    </border>
    <border>
      <left style="thin">
        <color theme="0" tint="-0.499984740745262"/>
      </left>
      <right style="medium">
        <color auto="1"/>
      </right>
      <top style="thin">
        <color auto="1"/>
      </top>
      <bottom style="thin">
        <color indexed="64"/>
      </bottom>
      <diagonal/>
    </border>
    <border>
      <left style="medium">
        <color indexed="64"/>
      </left>
      <right style="thin">
        <color theme="0" tint="-0.499984740745262"/>
      </right>
      <top style="thin">
        <color auto="1"/>
      </top>
      <bottom style="thin">
        <color theme="0" tint="-0.24994659260841701"/>
      </bottom>
      <diagonal/>
    </border>
    <border>
      <left style="thin">
        <color theme="0" tint="-0.499984740745262"/>
      </left>
      <right style="thin">
        <color theme="0" tint="-0.499984740745262"/>
      </right>
      <top style="thin">
        <color auto="1"/>
      </top>
      <bottom style="thin">
        <color theme="0" tint="-0.24994659260841701"/>
      </bottom>
      <diagonal/>
    </border>
    <border>
      <left style="thin">
        <color theme="0" tint="-0.499984740745262"/>
      </left>
      <right style="medium">
        <color auto="1"/>
      </right>
      <top style="thin">
        <color auto="1"/>
      </top>
      <bottom style="thin">
        <color theme="0" tint="-0.24994659260841701"/>
      </bottom>
      <diagonal/>
    </border>
    <border>
      <left style="medium">
        <color indexed="64"/>
      </left>
      <right style="thin">
        <color theme="0" tint="-0.499984740745262"/>
      </right>
      <top style="thin">
        <color theme="0" tint="-0.24994659260841701"/>
      </top>
      <bottom/>
      <diagonal/>
    </border>
    <border>
      <left style="thin">
        <color theme="0" tint="-0.499984740745262"/>
      </left>
      <right style="thin">
        <color theme="0" tint="-0.499984740745262"/>
      </right>
      <top style="thin">
        <color theme="0" tint="-0.24994659260841701"/>
      </top>
      <bottom style="thin">
        <color auto="1"/>
      </bottom>
      <diagonal/>
    </border>
    <border>
      <left style="thin">
        <color theme="0" tint="-0.499984740745262"/>
      </left>
      <right style="medium">
        <color auto="1"/>
      </right>
      <top style="thin">
        <color theme="0" tint="-0.24994659260841701"/>
      </top>
      <bottom style="thin">
        <color auto="1"/>
      </bottom>
      <diagonal/>
    </border>
    <border>
      <left style="medium">
        <color indexed="64"/>
      </left>
      <right style="thin">
        <color theme="0" tint="-0.499984740745262"/>
      </right>
      <top style="thin">
        <color auto="1"/>
      </top>
      <bottom style="medium">
        <color indexed="64"/>
      </bottom>
      <diagonal/>
    </border>
    <border>
      <left style="thin">
        <color theme="0" tint="-0.499984740745262"/>
      </left>
      <right style="medium">
        <color auto="1"/>
      </right>
      <top style="thin">
        <color auto="1"/>
      </top>
      <bottom style="medium">
        <color indexed="64"/>
      </bottom>
      <diagonal/>
    </border>
    <border>
      <left/>
      <right style="medium">
        <color indexed="64"/>
      </right>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indexed="64"/>
      </top>
      <bottom style="double">
        <color indexed="64"/>
      </bottom>
      <diagonal/>
    </border>
    <border>
      <left style="medium">
        <color indexed="64"/>
      </left>
      <right style="thin">
        <color theme="1" tint="0.499984740745262"/>
      </right>
      <top style="thin">
        <color auto="1"/>
      </top>
      <bottom style="thin">
        <color theme="0" tint="-0.24994659260841701"/>
      </bottom>
      <diagonal/>
    </border>
    <border>
      <left style="thin">
        <color theme="1" tint="0.499984740745262"/>
      </left>
      <right style="thin">
        <color theme="1" tint="0.499984740745262"/>
      </right>
      <top style="thin">
        <color auto="1"/>
      </top>
      <bottom style="thin">
        <color theme="0" tint="-0.24994659260841701"/>
      </bottom>
      <diagonal/>
    </border>
    <border>
      <left style="thin">
        <color theme="1" tint="0.499984740745262"/>
      </left>
      <right style="medium">
        <color auto="1"/>
      </right>
      <top style="thin">
        <color auto="1"/>
      </top>
      <bottom style="thin">
        <color theme="0" tint="-0.24994659260841701"/>
      </bottom>
      <diagonal/>
    </border>
    <border>
      <left style="medium">
        <color indexed="64"/>
      </left>
      <right style="thin">
        <color theme="1" tint="0.499984740745262"/>
      </right>
      <top style="thin">
        <color theme="0" tint="-0.24994659260841701"/>
      </top>
      <bottom style="thin">
        <color theme="0" tint="-0.24994659260841701"/>
      </bottom>
      <diagonal/>
    </border>
    <border>
      <left style="thin">
        <color theme="1" tint="0.499984740745262"/>
      </left>
      <right style="thin">
        <color theme="1" tint="0.499984740745262"/>
      </right>
      <top style="thin">
        <color theme="0" tint="-0.24994659260841701"/>
      </top>
      <bottom style="thin">
        <color theme="0" tint="-0.24994659260841701"/>
      </bottom>
      <diagonal/>
    </border>
    <border>
      <left style="thin">
        <color theme="1" tint="0.499984740745262"/>
      </left>
      <right style="medium">
        <color auto="1"/>
      </right>
      <top style="thin">
        <color theme="0" tint="-0.24994659260841701"/>
      </top>
      <bottom style="thin">
        <color theme="0" tint="-0.24994659260841701"/>
      </bottom>
      <diagonal/>
    </border>
    <border>
      <left style="medium">
        <color indexed="64"/>
      </left>
      <right style="thin">
        <color theme="1" tint="0.499984740745262"/>
      </right>
      <top style="thin">
        <color theme="0" tint="-0.24994659260841701"/>
      </top>
      <bottom/>
      <diagonal/>
    </border>
    <border>
      <left style="thin">
        <color theme="1" tint="0.499984740745262"/>
      </left>
      <right style="thin">
        <color theme="1" tint="0.499984740745262"/>
      </right>
      <top style="thin">
        <color theme="0" tint="-0.24994659260841701"/>
      </top>
      <bottom style="thin">
        <color auto="1"/>
      </bottom>
      <diagonal/>
    </border>
    <border>
      <left style="thin">
        <color theme="1" tint="0.499984740745262"/>
      </left>
      <right style="medium">
        <color auto="1"/>
      </right>
      <top style="thin">
        <color theme="0" tint="-0.24994659260841701"/>
      </top>
      <bottom style="thin">
        <color auto="1"/>
      </bottom>
      <diagonal/>
    </border>
    <border>
      <left/>
      <right style="double">
        <color indexed="64"/>
      </right>
      <top/>
      <bottom style="thin">
        <color theme="0" tint="-0.24994659260841701"/>
      </bottom>
      <diagonal/>
    </border>
    <border>
      <left style="thin">
        <color auto="1"/>
      </left>
      <right/>
      <top style="thin">
        <color auto="1"/>
      </top>
      <bottom style="thin">
        <color theme="0" tint="-0.499984740745262"/>
      </bottom>
      <diagonal/>
    </border>
    <border>
      <left/>
      <right/>
      <top style="thin">
        <color auto="1"/>
      </top>
      <bottom style="thin">
        <color theme="0" tint="-0.499984740745262"/>
      </bottom>
      <diagonal/>
    </border>
    <border>
      <left style="thin">
        <color auto="1"/>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auto="1"/>
      </left>
      <right/>
      <top style="thin">
        <color theme="0" tint="-0.499984740745262"/>
      </top>
      <bottom style="thin">
        <color indexed="64"/>
      </bottom>
      <diagonal/>
    </border>
    <border>
      <left/>
      <right/>
      <top style="thin">
        <color theme="0" tint="-0.499984740745262"/>
      </top>
      <bottom style="thin">
        <color indexed="64"/>
      </bottom>
      <diagonal/>
    </border>
    <border>
      <left/>
      <right style="thin">
        <color theme="1" tint="0.499984740745262"/>
      </right>
      <top/>
      <bottom style="thin">
        <color theme="0" tint="-0.24994659260841701"/>
      </bottom>
      <diagonal/>
    </border>
    <border>
      <left style="thin">
        <color theme="1" tint="0.499984740745262"/>
      </left>
      <right style="thin">
        <color theme="1" tint="0.499984740745262"/>
      </right>
      <top/>
      <bottom style="thin">
        <color theme="0" tint="-0.24994659260841701"/>
      </bottom>
      <diagonal/>
    </border>
    <border>
      <left/>
      <right style="thin">
        <color theme="1" tint="0.499984740745262"/>
      </right>
      <top style="thin">
        <color theme="0" tint="-0.24994659260841701"/>
      </top>
      <bottom/>
      <diagonal/>
    </border>
    <border>
      <left style="thin">
        <color theme="1" tint="0.499984740745262"/>
      </left>
      <right style="thin">
        <color theme="1" tint="0.499984740745262"/>
      </right>
      <top style="thin">
        <color theme="0" tint="-0.24994659260841701"/>
      </top>
      <bottom/>
      <diagonal/>
    </border>
    <border>
      <left/>
      <right style="thin">
        <color theme="1" tint="0.499984740745262"/>
      </right>
      <top style="thin">
        <color indexed="64"/>
      </top>
      <bottom style="thin">
        <color theme="0" tint="-0.24994659260841701"/>
      </bottom>
      <diagonal/>
    </border>
    <border>
      <left style="thin">
        <color theme="1" tint="0.499984740745262"/>
      </left>
      <right style="thin">
        <color indexed="64"/>
      </right>
      <top style="thin">
        <color indexed="64"/>
      </top>
      <bottom style="thin">
        <color theme="0" tint="-0.24994659260841701"/>
      </bottom>
      <diagonal/>
    </border>
    <border>
      <left style="thin">
        <color theme="1" tint="0.499984740745262"/>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theme="1" tint="0.499984740745262"/>
      </left>
      <right style="thin">
        <color indexed="64"/>
      </right>
      <top style="thin">
        <color theme="0" tint="-0.24994659260841701"/>
      </top>
      <bottom/>
      <diagonal/>
    </border>
    <border>
      <left style="thin">
        <color theme="1" tint="0.499984740745262"/>
      </left>
      <right style="thin">
        <color indexed="64"/>
      </right>
      <top style="thin">
        <color indexed="64"/>
      </top>
      <bottom style="double">
        <color indexed="64"/>
      </bottom>
      <diagonal/>
    </border>
    <border>
      <left style="thin">
        <color theme="1" tint="0.499984740745262"/>
      </left>
      <right style="thin">
        <color theme="1" tint="0.499984740745262"/>
      </right>
      <top style="thin">
        <color indexed="64"/>
      </top>
      <bottom style="double">
        <color indexed="64"/>
      </bottom>
      <diagonal/>
    </border>
    <border>
      <left style="thin">
        <color theme="0" tint="-0.499984740745262"/>
      </left>
      <right style="thin">
        <color theme="0" tint="-0.499984740745262"/>
      </right>
      <top style="thin">
        <color auto="1"/>
      </top>
      <bottom/>
      <diagonal/>
    </border>
    <border>
      <left style="thin">
        <color theme="0" tint="-0.499984740745262"/>
      </left>
      <right style="medium">
        <color auto="1"/>
      </right>
      <top style="thin">
        <color auto="1"/>
      </top>
      <bottom/>
      <diagonal/>
    </border>
    <border>
      <left style="thin">
        <color theme="1" tint="0.499984740745262"/>
      </left>
      <right style="medium">
        <color auto="1"/>
      </right>
      <top/>
      <bottom style="thin">
        <color theme="0" tint="-0.24994659260841701"/>
      </bottom>
      <diagonal/>
    </border>
    <border>
      <left/>
      <right style="thin">
        <color theme="0" tint="-0.499984740745262"/>
      </right>
      <top style="thin">
        <color auto="1"/>
      </top>
      <bottom/>
      <diagonal/>
    </border>
    <border>
      <left style="thin">
        <color indexed="64"/>
      </left>
      <right style="thin">
        <color indexed="64"/>
      </right>
      <top/>
      <bottom style="thin">
        <color indexed="64"/>
      </bottom>
      <diagonal/>
    </border>
    <border>
      <left style="thin">
        <color indexed="64"/>
      </left>
      <right style="thin">
        <color theme="1" tint="0.499984740745262"/>
      </right>
      <top style="thin">
        <color indexed="64"/>
      </top>
      <bottom style="thin">
        <color indexed="64"/>
      </bottom>
      <diagonal/>
    </border>
    <border>
      <left style="thin">
        <color theme="1" tint="0.499984740745262"/>
      </left>
      <right style="thin">
        <color indexed="64"/>
      </right>
      <top style="thin">
        <color indexed="64"/>
      </top>
      <bottom style="thin">
        <color indexed="64"/>
      </bottom>
      <diagonal/>
    </border>
    <border>
      <left/>
      <right style="thin">
        <color indexed="64"/>
      </right>
      <top style="thin">
        <color indexed="64"/>
      </top>
      <bottom/>
      <diagonal/>
    </border>
    <border>
      <left style="thin">
        <color theme="1" tint="0.499984740745262"/>
      </left>
      <right style="thin">
        <color indexed="64"/>
      </right>
      <top/>
      <bottom style="thin">
        <color indexed="64"/>
      </bottom>
      <diagonal/>
    </border>
    <border>
      <left style="medium">
        <color indexed="64"/>
      </left>
      <right/>
      <top style="medium">
        <color indexed="64"/>
      </top>
      <bottom/>
      <diagonal/>
    </border>
    <border>
      <left style="thin">
        <color auto="1"/>
      </left>
      <right style="thin">
        <color indexed="64"/>
      </right>
      <top style="thin">
        <color indexed="64"/>
      </top>
      <bottom style="double">
        <color indexed="64"/>
      </bottom>
      <diagonal/>
    </border>
    <border>
      <left/>
      <right/>
      <top style="medium">
        <color theme="1" tint="0.499984740745262"/>
      </top>
      <bottom/>
      <diagonal/>
    </border>
    <border>
      <left style="medium">
        <color theme="1" tint="0.499984740745262"/>
      </left>
      <right/>
      <top/>
      <bottom/>
      <diagonal/>
    </border>
    <border>
      <left/>
      <right style="medium">
        <color theme="1" tint="0.499984740745262"/>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0" tint="-0.499984740745262"/>
      </left>
      <right/>
      <top style="thin">
        <color theme="0" tint="-0.24994659260841701"/>
      </top>
      <bottom/>
      <diagonal/>
    </border>
    <border>
      <left/>
      <right style="thin">
        <color theme="0" tint="-0.499984740745262"/>
      </right>
      <top style="thin">
        <color theme="0" tint="-0.24994659260841701"/>
      </top>
      <bottom/>
      <diagonal/>
    </border>
    <border>
      <left style="thin">
        <color theme="1" tint="0.499984740745262"/>
      </left>
      <right style="thin">
        <color theme="1" tint="0.499984740745262"/>
      </right>
      <top/>
      <bottom style="thin">
        <color indexed="64"/>
      </bottom>
      <diagonal/>
    </border>
    <border>
      <left style="thin">
        <color theme="0" tint="-0.499984740745262"/>
      </left>
      <right style="thin">
        <color theme="1" tint="0.499984740745262"/>
      </right>
      <top/>
      <bottom style="thin">
        <color theme="0" tint="-0.24994659260841701"/>
      </bottom>
      <diagonal/>
    </border>
    <border>
      <left style="thin">
        <color theme="0" tint="-0.499984740745262"/>
      </left>
      <right style="thin">
        <color theme="1" tint="0.499984740745262"/>
      </right>
      <top style="thin">
        <color theme="0" tint="-0.24994659260841701"/>
      </top>
      <bottom/>
      <diagonal/>
    </border>
    <border>
      <left style="thin">
        <color theme="0" tint="-0.499984740745262"/>
      </left>
      <right style="thin">
        <color theme="1" tint="0.499984740745262"/>
      </right>
      <top style="thin">
        <color indexed="64"/>
      </top>
      <bottom style="double">
        <color indexed="64"/>
      </bottom>
      <diagonal/>
    </border>
    <border>
      <left style="thin">
        <color theme="1" tint="0.499984740745262"/>
      </left>
      <right style="thin">
        <color theme="0" tint="-0.499984740745262"/>
      </right>
      <top style="thin">
        <color indexed="64"/>
      </top>
      <bottom style="double">
        <color indexed="64"/>
      </bottom>
      <diagonal/>
    </border>
    <border>
      <left style="thin">
        <color theme="0" tint="-0.499984740745262"/>
      </left>
      <right style="thin">
        <color indexed="64"/>
      </right>
      <top style="thin">
        <color indexed="64"/>
      </top>
      <bottom style="double">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style="thin">
        <color theme="1" tint="0.499984740745262"/>
      </right>
      <top style="thin">
        <color indexed="64"/>
      </top>
      <bottom style="thin">
        <color theme="1" tint="0.499984740745262"/>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499984740745262"/>
      </left>
      <right style="thin">
        <color theme="0" tint="-0.499984740745262"/>
      </right>
      <top/>
      <bottom style="double">
        <color indexed="64"/>
      </bottom>
      <diagonal/>
    </border>
    <border>
      <left style="thin">
        <color theme="0" tint="-0.499984740745262"/>
      </left>
      <right style="thin">
        <color theme="1" tint="0.499984740745262"/>
      </right>
      <top/>
      <bottom style="double">
        <color indexed="64"/>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style="thin">
        <color theme="1" tint="0.34998626667073579"/>
      </bottom>
      <diagonal/>
    </border>
    <border>
      <left style="thin">
        <color theme="1" tint="0.499984740745262"/>
      </left>
      <right style="thin">
        <color theme="1" tint="0.34998626667073579"/>
      </right>
      <top/>
      <bottom style="thin">
        <color theme="1" tint="0.34998626667073579"/>
      </bottom>
      <diagonal/>
    </border>
    <border>
      <left style="thin">
        <color theme="1" tint="0.499984740745262"/>
      </left>
      <right style="thin">
        <color theme="1" tint="0.34998626667073579"/>
      </right>
      <top style="thin">
        <color theme="1" tint="0.34998626667073579"/>
      </top>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bottom/>
      <diagonal/>
    </border>
    <border>
      <left/>
      <right/>
      <top style="double">
        <color indexed="64"/>
      </top>
      <bottom style="thin">
        <color indexed="64"/>
      </bottom>
      <diagonal/>
    </border>
    <border>
      <left/>
      <right style="thin">
        <color indexed="64"/>
      </right>
      <top style="thin">
        <color theme="1" tint="0.499984740745262"/>
      </top>
      <bottom style="thin">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bottom style="thin">
        <color theme="1" tint="0.499984740745262"/>
      </bottom>
      <diagonal/>
    </border>
    <border>
      <left/>
      <right/>
      <top/>
      <bottom style="thin">
        <color theme="1" tint="0.499984740745262"/>
      </bottom>
      <diagonal/>
    </border>
    <border>
      <left/>
      <right style="thin">
        <color theme="0" tint="-0.499984740745262"/>
      </right>
      <top style="thin">
        <color theme="0" tint="-0.24994659260841701"/>
      </top>
      <bottom style="thin">
        <color indexed="64"/>
      </bottom>
      <diagonal/>
    </border>
    <border>
      <left style="thin">
        <color theme="0" tint="-0.499984740745262"/>
      </left>
      <right style="thin">
        <color theme="1" tint="0.499984740745262"/>
      </right>
      <top style="thin">
        <color theme="0" tint="-0.24994659260841701"/>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bottom/>
      <diagonal/>
    </border>
    <border>
      <left/>
      <right style="thin">
        <color theme="1" tint="0.499984740745262"/>
      </right>
      <top/>
      <bottom/>
      <diagonal/>
    </border>
    <border>
      <left style="thin">
        <color indexed="64"/>
      </left>
      <right/>
      <top/>
      <bottom style="double">
        <color indexed="64"/>
      </bottom>
      <diagonal/>
    </border>
    <border>
      <left style="thin">
        <color theme="1" tint="0.499984740745262"/>
      </left>
      <right style="thin">
        <color theme="1" tint="0.499984740745262"/>
      </right>
      <top/>
      <bottom style="thin">
        <color theme="1" tint="0.499984740745262"/>
      </bottom>
      <diagonal/>
    </border>
    <border>
      <left/>
      <right style="thin">
        <color indexed="64"/>
      </right>
      <top/>
      <bottom style="double">
        <color indexed="64"/>
      </bottom>
      <diagonal/>
    </border>
    <border>
      <left style="thin">
        <color rgb="FF7F7F7F"/>
      </left>
      <right style="thin">
        <color rgb="FF7F7F7F"/>
      </right>
      <top style="thin">
        <color rgb="FF7F7F7F"/>
      </top>
      <bottom style="thin">
        <color rgb="FF7F7F7F"/>
      </bottom>
      <diagonal/>
    </border>
    <border>
      <left style="medium">
        <color theme="1" tint="0.499984740745262"/>
      </left>
      <right/>
      <top style="thin">
        <color theme="1" tint="0.499984740745262"/>
      </top>
      <bottom style="medium">
        <color theme="0" tint="-0.499984740745262"/>
      </bottom>
      <diagonal/>
    </border>
    <border>
      <left/>
      <right/>
      <top style="thin">
        <color theme="1" tint="0.499984740745262"/>
      </top>
      <bottom style="medium">
        <color theme="0" tint="-0.499984740745262"/>
      </bottom>
      <diagonal/>
    </border>
    <border>
      <left/>
      <right style="thin">
        <color indexed="64"/>
      </right>
      <top style="thin">
        <color theme="1" tint="0.499984740745262"/>
      </top>
      <bottom style="medium">
        <color theme="0" tint="-0.499984740745262"/>
      </bottom>
      <diagonal/>
    </border>
    <border>
      <left style="thin">
        <color auto="1"/>
      </left>
      <right/>
      <top style="thin">
        <color auto="1"/>
      </top>
      <bottom style="medium">
        <color theme="0" tint="-0.499984740745262"/>
      </bottom>
      <diagonal/>
    </border>
    <border>
      <left/>
      <right/>
      <top style="thin">
        <color auto="1"/>
      </top>
      <bottom style="medium">
        <color theme="0" tint="-0.499984740745262"/>
      </bottom>
      <diagonal/>
    </border>
    <border>
      <left/>
      <right style="thin">
        <color indexed="64"/>
      </right>
      <top style="thin">
        <color indexed="64"/>
      </top>
      <bottom style="medium">
        <color theme="0" tint="-0.499984740745262"/>
      </bottom>
      <diagonal/>
    </border>
    <border>
      <left/>
      <right/>
      <top/>
      <bottom style="medium">
        <color theme="0" tint="-0.499984740745262"/>
      </bottom>
      <diagonal/>
    </border>
    <border>
      <left/>
      <right style="medium">
        <color theme="1" tint="0.499984740745262"/>
      </right>
      <top/>
      <bottom style="medium">
        <color theme="0" tint="-0.499984740745262"/>
      </bottom>
      <diagonal/>
    </border>
    <border>
      <left style="thin">
        <color theme="1" tint="0.499984740745262"/>
      </left>
      <right/>
      <top style="thin">
        <color theme="1" tint="0.499984740745262"/>
      </top>
      <bottom style="thin">
        <color indexed="64"/>
      </bottom>
      <diagonal/>
    </border>
    <border>
      <left/>
      <right/>
      <top style="thin">
        <color theme="1" tint="0.499984740745262"/>
      </top>
      <bottom style="thin">
        <color indexed="64"/>
      </bottom>
      <diagonal/>
    </border>
    <border>
      <left/>
      <right style="thin">
        <color theme="1" tint="0.499984740745262"/>
      </right>
      <top style="thin">
        <color theme="1" tint="0.499984740745262"/>
      </top>
      <bottom style="thin">
        <color indexed="64"/>
      </bottom>
      <diagonal/>
    </border>
    <border>
      <left style="thin">
        <color auto="1"/>
      </left>
      <right/>
      <top/>
      <bottom style="thin">
        <color theme="0" tint="-0.499984740745262"/>
      </bottom>
      <diagonal/>
    </border>
    <border>
      <left/>
      <right/>
      <top/>
      <bottom style="thin">
        <color theme="0" tint="-0.499984740745262"/>
      </bottom>
      <diagonal/>
    </border>
    <border>
      <left style="thin">
        <color indexed="64"/>
      </left>
      <right style="thin">
        <color theme="0" tint="-0.499984740745262"/>
      </right>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theme="1" tint="0.499984740745262"/>
      </right>
      <top/>
      <bottom/>
      <diagonal/>
    </border>
    <border>
      <left style="thin">
        <color theme="1" tint="0.499984740745262"/>
      </left>
      <right style="thin">
        <color theme="1" tint="0.499984740745262"/>
      </right>
      <top/>
      <bottom/>
      <diagonal/>
    </border>
    <border>
      <left style="medium">
        <color indexed="64"/>
      </left>
      <right style="thin">
        <color theme="1" tint="0.499984740745262"/>
      </right>
      <top/>
      <bottom/>
      <diagonal/>
    </border>
    <border>
      <left style="thin">
        <color theme="1" tint="0.499984740745262"/>
      </left>
      <right style="medium">
        <color auto="1"/>
      </right>
      <top/>
      <bottom/>
      <diagonal/>
    </border>
    <border>
      <left/>
      <right style="medium">
        <color theme="1" tint="0.499984740745262"/>
      </right>
      <top style="thin">
        <color theme="1" tint="0.499984740745262"/>
      </top>
      <bottom/>
      <diagonal/>
    </border>
    <border>
      <left style="medium">
        <color theme="1" tint="0.499984740745262"/>
      </left>
      <right/>
      <top style="thin">
        <color theme="1" tint="0.499984740745262"/>
      </top>
      <bottom/>
      <diagonal/>
    </border>
    <border>
      <left style="thin">
        <color theme="1" tint="0.499984740745262"/>
      </left>
      <right style="medium">
        <color auto="1"/>
      </right>
      <top style="thin">
        <color theme="0" tint="-0.24994659260841701"/>
      </top>
      <bottom/>
      <diagonal/>
    </border>
    <border>
      <left style="thin">
        <color rgb="FF3F3F3F"/>
      </left>
      <right style="thin">
        <color rgb="FF3F3F3F"/>
      </right>
      <top style="thin">
        <color rgb="FF3F3F3F"/>
      </top>
      <bottom style="thin">
        <color rgb="FF3F3F3F"/>
      </bottom>
      <diagonal/>
    </border>
    <border>
      <left/>
      <right style="double">
        <color indexed="64"/>
      </right>
      <top style="thin">
        <color indexed="64"/>
      </top>
      <bottom style="thin">
        <color theme="0" tint="-0.499984740745262"/>
      </bottom>
      <diagonal/>
    </border>
  </borders>
  <cellStyleXfs count="8">
    <xf numFmtId="0" fontId="0" fillId="8" borderId="0"/>
    <xf numFmtId="43" fontId="1" fillId="0" borderId="0" applyFont="0" applyFill="0" applyBorder="0" applyAlignment="0" applyProtection="0"/>
    <xf numFmtId="0" fontId="1" fillId="0" borderId="0"/>
    <xf numFmtId="166" fontId="1" fillId="0" borderId="0" applyFont="0" applyFill="0" applyBorder="0" applyAlignment="0" applyProtection="0"/>
    <xf numFmtId="0" fontId="33" fillId="9" borderId="140" applyNumberFormat="0" applyAlignment="0" applyProtection="0"/>
    <xf numFmtId="0" fontId="34" fillId="10" borderId="140" applyNumberFormat="0" applyAlignment="0" applyProtection="0"/>
    <xf numFmtId="0" fontId="35" fillId="8" borderId="0" applyNumberFormat="0" applyFill="0" applyBorder="0" applyAlignment="0" applyProtection="0"/>
    <xf numFmtId="0" fontId="56" fillId="10" borderId="165" applyNumberFormat="0" applyAlignment="0" applyProtection="0"/>
  </cellStyleXfs>
  <cellXfs count="543">
    <xf numFmtId="0" fontId="0" fillId="8" borderId="0" xfId="0"/>
    <xf numFmtId="0" fontId="0" fillId="8" borderId="0" xfId="0" applyAlignment="1">
      <alignment vertical="center"/>
    </xf>
    <xf numFmtId="0" fontId="0" fillId="8" borderId="0" xfId="0" applyAlignment="1">
      <alignment horizontal="center"/>
    </xf>
    <xf numFmtId="0" fontId="0" fillId="8" borderId="0" xfId="0" applyAlignment="1">
      <alignment horizontal="center" vertical="center" wrapText="1"/>
    </xf>
    <xf numFmtId="0" fontId="0" fillId="8" borderId="0" xfId="0" applyAlignment="1">
      <alignment horizontal="left"/>
    </xf>
    <xf numFmtId="0" fontId="0" fillId="3" borderId="5" xfId="0" applyFill="1" applyBorder="1" applyAlignment="1">
      <alignment horizontal="left" vertical="top"/>
    </xf>
    <xf numFmtId="0" fontId="0" fillId="2" borderId="0" xfId="0" applyFill="1"/>
    <xf numFmtId="0" fontId="0" fillId="2" borderId="0" xfId="0" applyFill="1" applyAlignment="1">
      <alignment horizontal="left" vertical="center"/>
    </xf>
    <xf numFmtId="0" fontId="0" fillId="2" borderId="17" xfId="0" applyFill="1" applyBorder="1"/>
    <xf numFmtId="0" fontId="0" fillId="2" borderId="0" xfId="0" applyFill="1" applyAlignment="1">
      <alignment horizontal="center"/>
    </xf>
    <xf numFmtId="0" fontId="0" fillId="2" borderId="8" xfId="0" applyFill="1" applyBorder="1" applyAlignment="1">
      <alignment horizontal="left"/>
    </xf>
    <xf numFmtId="0" fontId="0" fillId="2" borderId="0" xfId="0" applyFill="1" applyAlignment="1">
      <alignment horizontal="left"/>
    </xf>
    <xf numFmtId="0" fontId="0" fillId="2" borderId="8" xfId="0" applyFill="1" applyBorder="1" applyAlignment="1">
      <alignment horizontal="center"/>
    </xf>
    <xf numFmtId="0" fontId="6" fillId="2" borderId="8" xfId="0" applyFont="1" applyFill="1" applyBorder="1" applyAlignment="1">
      <alignment horizontal="left" vertical="center"/>
    </xf>
    <xf numFmtId="0" fontId="9" fillId="2" borderId="0" xfId="0" applyFont="1" applyFill="1" applyAlignment="1">
      <alignment horizontal="left" vertical="center"/>
    </xf>
    <xf numFmtId="0" fontId="9" fillId="2" borderId="0" xfId="0" applyFont="1" applyFill="1" applyAlignment="1">
      <alignment vertical="center"/>
    </xf>
    <xf numFmtId="0" fontId="2" fillId="2" borderId="0" xfId="0" applyFont="1" applyFill="1" applyAlignment="1">
      <alignment vertical="center"/>
    </xf>
    <xf numFmtId="0" fontId="4" fillId="2" borderId="0" xfId="0" applyFont="1" applyFill="1" applyAlignment="1">
      <alignment vertical="center"/>
    </xf>
    <xf numFmtId="0" fontId="4" fillId="2" borderId="17" xfId="0" applyFont="1" applyFill="1" applyBorder="1" applyAlignment="1">
      <alignment vertical="center"/>
    </xf>
    <xf numFmtId="0" fontId="0" fillId="2" borderId="17" xfId="0" applyFill="1" applyBorder="1" applyAlignment="1">
      <alignment horizontal="left"/>
    </xf>
    <xf numFmtId="0" fontId="0" fillId="2" borderId="12" xfId="0" applyFill="1" applyBorder="1"/>
    <xf numFmtId="0" fontId="7" fillId="3" borderId="0" xfId="0" applyFont="1" applyFill="1" applyAlignment="1">
      <alignment horizontal="left"/>
    </xf>
    <xf numFmtId="0" fontId="6" fillId="2" borderId="0" xfId="0" applyFont="1" applyFill="1" applyAlignment="1">
      <alignment horizontal="left" vertical="top" wrapText="1"/>
    </xf>
    <xf numFmtId="0" fontId="6" fillId="2" borderId="17" xfId="0" applyFont="1" applyFill="1" applyBorder="1" applyAlignment="1">
      <alignment horizontal="left" vertical="top" wrapText="1"/>
    </xf>
    <xf numFmtId="0" fontId="15" fillId="2" borderId="0" xfId="0" applyFont="1" applyFill="1" applyAlignment="1">
      <alignment horizontal="left" vertical="center"/>
    </xf>
    <xf numFmtId="0" fontId="16" fillId="2" borderId="0" xfId="0" applyFont="1" applyFill="1" applyAlignment="1">
      <alignment horizontal="left" vertical="center" wrapText="1"/>
    </xf>
    <xf numFmtId="0" fontId="6" fillId="2" borderId="0" xfId="0" applyFont="1" applyFill="1" applyAlignment="1">
      <alignment vertical="center"/>
    </xf>
    <xf numFmtId="0" fontId="0" fillId="8" borderId="0" xfId="0" applyAlignment="1">
      <alignment vertical="top"/>
    </xf>
    <xf numFmtId="0" fontId="18" fillId="6" borderId="25" xfId="0" applyFont="1" applyFill="1" applyBorder="1" applyAlignment="1">
      <alignment horizontal="left" vertical="center"/>
    </xf>
    <xf numFmtId="0" fontId="18" fillId="6" borderId="9" xfId="0" applyFont="1" applyFill="1" applyBorder="1" applyAlignment="1">
      <alignment horizontal="left" vertical="center"/>
    </xf>
    <xf numFmtId="0" fontId="18" fillId="6" borderId="9" xfId="0" applyFont="1" applyFill="1" applyBorder="1" applyAlignment="1">
      <alignment vertical="center"/>
    </xf>
    <xf numFmtId="0" fontId="18" fillId="6" borderId="10" xfId="0" applyFont="1" applyFill="1" applyBorder="1" applyAlignment="1">
      <alignment vertical="center"/>
    </xf>
    <xf numFmtId="0" fontId="15" fillId="6" borderId="8" xfId="0" applyFont="1" applyFill="1" applyBorder="1" applyAlignment="1">
      <alignment horizontal="left"/>
    </xf>
    <xf numFmtId="0" fontId="15" fillId="6" borderId="0" xfId="0" applyFont="1" applyFill="1" applyAlignment="1">
      <alignment horizontal="left"/>
    </xf>
    <xf numFmtId="0" fontId="15" fillId="6" borderId="0" xfId="0" applyFont="1" applyFill="1"/>
    <xf numFmtId="0" fontId="15" fillId="6" borderId="17" xfId="0" applyFont="1" applyFill="1" applyBorder="1"/>
    <xf numFmtId="0" fontId="15" fillId="6" borderId="26" xfId="0" applyFont="1" applyFill="1" applyBorder="1" applyAlignment="1">
      <alignment horizontal="left"/>
    </xf>
    <xf numFmtId="0" fontId="15" fillId="6" borderId="16" xfId="0" applyFont="1" applyFill="1" applyBorder="1" applyAlignment="1">
      <alignment horizontal="left"/>
    </xf>
    <xf numFmtId="0" fontId="15" fillId="6" borderId="16" xfId="0" applyFont="1" applyFill="1" applyBorder="1"/>
    <xf numFmtId="0" fontId="15" fillId="6" borderId="27" xfId="0" applyFont="1" applyFill="1" applyBorder="1"/>
    <xf numFmtId="0" fontId="0" fillId="7" borderId="13" xfId="0" applyFill="1" applyBorder="1" applyAlignment="1">
      <alignment horizontal="right" vertical="center"/>
    </xf>
    <xf numFmtId="0" fontId="0" fillId="8" borderId="11" xfId="0" applyBorder="1"/>
    <xf numFmtId="164" fontId="19" fillId="7" borderId="36" xfId="1" applyNumberFormat="1" applyFont="1" applyFill="1" applyBorder="1"/>
    <xf numFmtId="0" fontId="6" fillId="8" borderId="0" xfId="0" applyFont="1"/>
    <xf numFmtId="0" fontId="6" fillId="2" borderId="17" xfId="0" applyFont="1" applyFill="1" applyBorder="1" applyAlignment="1">
      <alignment horizontal="left"/>
    </xf>
    <xf numFmtId="0" fontId="6" fillId="8" borderId="0" xfId="0" applyFont="1" applyAlignment="1">
      <alignment vertical="center"/>
    </xf>
    <xf numFmtId="0" fontId="3" fillId="5" borderId="37" xfId="0" applyFont="1" applyFill="1" applyBorder="1" applyAlignment="1">
      <alignment horizontal="center" vertical="center" wrapText="1"/>
    </xf>
    <xf numFmtId="0" fontId="3" fillId="5" borderId="38" xfId="0" applyFont="1" applyFill="1" applyBorder="1" applyAlignment="1">
      <alignment horizontal="center" vertical="center" wrapText="1"/>
    </xf>
    <xf numFmtId="0" fontId="3" fillId="5" borderId="39" xfId="0" applyFont="1" applyFill="1" applyBorder="1" applyAlignment="1">
      <alignment horizontal="center" vertical="center" wrapText="1"/>
    </xf>
    <xf numFmtId="43" fontId="0" fillId="0" borderId="40" xfId="1" applyFont="1" applyBorder="1" applyAlignment="1" applyProtection="1">
      <alignment vertical="center"/>
      <protection locked="0"/>
    </xf>
    <xf numFmtId="43" fontId="0" fillId="0" borderId="42" xfId="1" applyFont="1" applyBorder="1" applyAlignment="1" applyProtection="1">
      <alignment vertical="center"/>
      <protection locked="0"/>
    </xf>
    <xf numFmtId="43" fontId="0" fillId="0" borderId="43" xfId="1" applyFont="1" applyBorder="1" applyAlignment="1" applyProtection="1">
      <alignment vertical="center"/>
      <protection locked="0"/>
    </xf>
    <xf numFmtId="43" fontId="0" fillId="0" borderId="44" xfId="1" applyFont="1" applyBorder="1" applyAlignment="1" applyProtection="1">
      <alignment vertical="center"/>
      <protection locked="0"/>
    </xf>
    <xf numFmtId="43" fontId="0" fillId="0" borderId="45" xfId="1" applyFont="1" applyBorder="1" applyAlignment="1" applyProtection="1">
      <alignment vertical="center"/>
      <protection locked="0"/>
    </xf>
    <xf numFmtId="43" fontId="11" fillId="7" borderId="46" xfId="1" applyFont="1" applyFill="1" applyBorder="1" applyAlignment="1" applyProtection="1">
      <alignment vertical="center"/>
    </xf>
    <xf numFmtId="43" fontId="11" fillId="7" borderId="47" xfId="1" applyFont="1" applyFill="1" applyBorder="1" applyAlignment="1" applyProtection="1">
      <alignment vertical="center"/>
    </xf>
    <xf numFmtId="0" fontId="21" fillId="2" borderId="0" xfId="0" applyFont="1" applyFill="1"/>
    <xf numFmtId="0" fontId="6" fillId="3" borderId="4" xfId="0" applyFont="1" applyFill="1" applyBorder="1" applyAlignment="1">
      <alignment vertical="top" wrapText="1"/>
    </xf>
    <xf numFmtId="0" fontId="4" fillId="6" borderId="17" xfId="0" applyFont="1" applyFill="1" applyBorder="1" applyAlignment="1">
      <alignment vertical="center"/>
    </xf>
    <xf numFmtId="0" fontId="0" fillId="2" borderId="48" xfId="0" applyFill="1" applyBorder="1"/>
    <xf numFmtId="3" fontId="0" fillId="8" borderId="0" xfId="0" applyNumberFormat="1"/>
    <xf numFmtId="0" fontId="0" fillId="2" borderId="0" xfId="0" applyFill="1" applyAlignment="1">
      <alignment vertical="top" wrapText="1"/>
    </xf>
    <xf numFmtId="0" fontId="0" fillId="2" borderId="0" xfId="0" applyFill="1" applyAlignment="1">
      <alignment horizontal="left" vertical="top" wrapText="1"/>
    </xf>
    <xf numFmtId="0" fontId="0" fillId="7" borderId="51" xfId="0" applyFill="1" applyBorder="1" applyAlignment="1">
      <alignment horizontal="right" vertical="center"/>
    </xf>
    <xf numFmtId="43" fontId="0" fillId="0" borderId="52" xfId="1" applyFont="1" applyBorder="1" applyAlignment="1" applyProtection="1">
      <alignment vertical="center"/>
      <protection locked="0"/>
    </xf>
    <xf numFmtId="43" fontId="0" fillId="0" borderId="53" xfId="1" applyFont="1" applyBorder="1" applyAlignment="1" applyProtection="1">
      <alignment vertical="center"/>
      <protection locked="0"/>
    </xf>
    <xf numFmtId="43" fontId="0" fillId="0" borderId="54" xfId="1" applyFont="1" applyBorder="1" applyAlignment="1" applyProtection="1">
      <alignment vertical="center"/>
      <protection locked="0"/>
    </xf>
    <xf numFmtId="43" fontId="0" fillId="0" borderId="55" xfId="1" applyFont="1" applyBorder="1" applyAlignment="1" applyProtection="1">
      <alignment vertical="center"/>
      <protection locked="0"/>
    </xf>
    <xf numFmtId="43" fontId="0" fillId="0" borderId="56" xfId="1" applyFont="1" applyBorder="1" applyAlignment="1" applyProtection="1">
      <alignment vertical="center"/>
      <protection locked="0"/>
    </xf>
    <xf numFmtId="43" fontId="0" fillId="0" borderId="57" xfId="1" applyFont="1" applyBorder="1" applyAlignment="1" applyProtection="1">
      <alignment vertical="center"/>
      <protection locked="0"/>
    </xf>
    <xf numFmtId="43" fontId="0" fillId="0" borderId="58" xfId="1" applyFont="1" applyBorder="1" applyAlignment="1" applyProtection="1">
      <alignment vertical="center"/>
      <protection locked="0"/>
    </xf>
    <xf numFmtId="43" fontId="0" fillId="0" borderId="59" xfId="1" applyFont="1" applyBorder="1" applyAlignment="1" applyProtection="1">
      <alignment vertical="center"/>
      <protection locked="0"/>
    </xf>
    <xf numFmtId="43" fontId="0" fillId="0" borderId="60" xfId="1" applyFont="1" applyBorder="1" applyAlignment="1" applyProtection="1">
      <alignment vertical="center"/>
      <protection locked="0"/>
    </xf>
    <xf numFmtId="0" fontId="0" fillId="3" borderId="62" xfId="0" applyFill="1" applyBorder="1" applyAlignment="1">
      <alignment horizontal="left" vertical="top"/>
    </xf>
    <xf numFmtId="0" fontId="0" fillId="3" borderId="64" xfId="0" applyFill="1" applyBorder="1" applyAlignment="1">
      <alignment horizontal="left" vertical="top"/>
    </xf>
    <xf numFmtId="0" fontId="0" fillId="3" borderId="66" xfId="0" applyFill="1" applyBorder="1" applyAlignment="1">
      <alignment horizontal="left" vertical="top"/>
    </xf>
    <xf numFmtId="0" fontId="23" fillId="2" borderId="0" xfId="0" applyFont="1" applyFill="1" applyAlignment="1">
      <alignment horizontal="left"/>
    </xf>
    <xf numFmtId="0" fontId="20" fillId="7" borderId="13" xfId="0" applyFont="1" applyFill="1" applyBorder="1" applyAlignment="1">
      <alignment horizontal="right" vertical="center"/>
    </xf>
    <xf numFmtId="0" fontId="20" fillId="7" borderId="51" xfId="0" applyFont="1" applyFill="1" applyBorder="1" applyAlignment="1">
      <alignment horizontal="right" vertical="center"/>
    </xf>
    <xf numFmtId="0" fontId="25" fillId="7" borderId="13" xfId="0" applyFont="1" applyFill="1" applyBorder="1" applyAlignment="1">
      <alignment horizontal="right" vertical="center"/>
    </xf>
    <xf numFmtId="0" fontId="3" fillId="5" borderId="79" xfId="0" applyFont="1" applyFill="1" applyBorder="1" applyAlignment="1">
      <alignment horizontal="center" vertical="center" wrapText="1"/>
    </xf>
    <xf numFmtId="0" fontId="3" fillId="5" borderId="80" xfId="0" applyFont="1" applyFill="1" applyBorder="1" applyAlignment="1">
      <alignment horizontal="center" vertical="center" wrapText="1"/>
    </xf>
    <xf numFmtId="43" fontId="0" fillId="0" borderId="69" xfId="1" applyFont="1" applyBorder="1" applyAlignment="1" applyProtection="1">
      <alignment vertical="center"/>
      <protection locked="0"/>
    </xf>
    <xf numFmtId="43" fontId="0" fillId="0" borderId="81" xfId="1" applyFont="1" applyBorder="1" applyAlignment="1" applyProtection="1">
      <alignment vertical="center"/>
      <protection locked="0"/>
    </xf>
    <xf numFmtId="0" fontId="3" fillId="5" borderId="82" xfId="0" applyFont="1" applyFill="1" applyBorder="1" applyAlignment="1">
      <alignment horizontal="center" vertical="center" wrapText="1"/>
    </xf>
    <xf numFmtId="43" fontId="0" fillId="0" borderId="72" xfId="1" applyFont="1" applyBorder="1" applyAlignment="1" applyProtection="1">
      <alignment vertical="center"/>
      <protection locked="0"/>
    </xf>
    <xf numFmtId="43" fontId="0" fillId="0" borderId="68" xfId="1" applyFont="1" applyBorder="1" applyAlignment="1" applyProtection="1">
      <alignment vertical="center"/>
      <protection locked="0"/>
    </xf>
    <xf numFmtId="43" fontId="0" fillId="0" borderId="70" xfId="1" applyFont="1" applyBorder="1" applyAlignment="1" applyProtection="1">
      <alignment vertical="center"/>
      <protection locked="0"/>
    </xf>
    <xf numFmtId="0" fontId="0" fillId="2" borderId="7" xfId="0" applyFill="1" applyBorder="1"/>
    <xf numFmtId="0" fontId="0" fillId="2" borderId="18" xfId="0" applyFill="1" applyBorder="1"/>
    <xf numFmtId="0" fontId="0" fillId="2" borderId="22" xfId="0" applyFill="1" applyBorder="1"/>
    <xf numFmtId="0" fontId="0" fillId="6" borderId="26" xfId="0" applyFill="1" applyBorder="1" applyAlignment="1">
      <alignment horizontal="left"/>
    </xf>
    <xf numFmtId="0" fontId="0" fillId="6" borderId="16" xfId="0" applyFill="1" applyBorder="1" applyAlignment="1">
      <alignment horizontal="left"/>
    </xf>
    <xf numFmtId="0" fontId="0" fillId="6" borderId="16" xfId="0" applyFill="1" applyBorder="1"/>
    <xf numFmtId="0" fontId="0" fillId="6" borderId="27" xfId="0" applyFill="1" applyBorder="1"/>
    <xf numFmtId="0" fontId="15" fillId="3" borderId="0" xfId="0" applyFont="1" applyFill="1" applyAlignment="1">
      <alignment horizontal="left" vertical="top" wrapText="1"/>
    </xf>
    <xf numFmtId="0" fontId="11" fillId="6" borderId="16" xfId="0" applyFont="1" applyFill="1" applyBorder="1" applyAlignment="1">
      <alignment horizontal="left"/>
    </xf>
    <xf numFmtId="0" fontId="6" fillId="6" borderId="16" xfId="0" applyFont="1" applyFill="1" applyBorder="1" applyAlignment="1">
      <alignment horizontal="left" vertical="top" wrapText="1"/>
    </xf>
    <xf numFmtId="0" fontId="0" fillId="2" borderId="0" xfId="0" applyFill="1" applyAlignment="1">
      <alignment horizontal="left" vertical="top"/>
    </xf>
    <xf numFmtId="0" fontId="3" fillId="2" borderId="0" xfId="0" applyFont="1" applyFill="1" applyAlignment="1">
      <alignment horizontal="left" vertical="top" wrapText="1"/>
    </xf>
    <xf numFmtId="0" fontId="6" fillId="2" borderId="24" xfId="0" applyFont="1" applyFill="1" applyBorder="1" applyAlignment="1">
      <alignment horizontal="left" vertical="top" wrapText="1"/>
    </xf>
    <xf numFmtId="0" fontId="4" fillId="6" borderId="0" xfId="0" applyFont="1" applyFill="1" applyAlignment="1">
      <alignment vertical="center"/>
    </xf>
    <xf numFmtId="0" fontId="4" fillId="6" borderId="16" xfId="0" applyFont="1" applyFill="1" applyBorder="1" applyAlignment="1">
      <alignment vertical="center"/>
    </xf>
    <xf numFmtId="0" fontId="11" fillId="6" borderId="16" xfId="0" applyFont="1" applyFill="1" applyBorder="1" applyAlignment="1">
      <alignment horizontal="left" vertical="top"/>
    </xf>
    <xf numFmtId="0" fontId="11" fillId="6" borderId="0" xfId="0" applyFont="1" applyFill="1" applyAlignment="1">
      <alignment horizontal="left" vertical="top"/>
    </xf>
    <xf numFmtId="0" fontId="0" fillId="6" borderId="17" xfId="0" applyFill="1" applyBorder="1"/>
    <xf numFmtId="0" fontId="6" fillId="6" borderId="16" xfId="0" applyFont="1" applyFill="1" applyBorder="1" applyAlignment="1">
      <alignment vertical="top" wrapText="1"/>
    </xf>
    <xf numFmtId="0" fontId="0" fillId="2" borderId="0" xfId="0" applyFill="1" applyAlignment="1">
      <alignment horizontal="left" wrapText="1"/>
    </xf>
    <xf numFmtId="0" fontId="0" fillId="6" borderId="0" xfId="0" applyFill="1"/>
    <xf numFmtId="0" fontId="3" fillId="2" borderId="2" xfId="0" applyFont="1" applyFill="1" applyBorder="1" applyAlignment="1">
      <alignment horizontal="center" vertical="top" wrapText="1"/>
    </xf>
    <xf numFmtId="0" fontId="5" fillId="2" borderId="83" xfId="0" applyFont="1" applyFill="1" applyBorder="1" applyAlignment="1">
      <alignment horizontal="center" vertical="top" wrapText="1"/>
    </xf>
    <xf numFmtId="0" fontId="27" fillId="2" borderId="5" xfId="0" applyFont="1" applyFill="1" applyBorder="1"/>
    <xf numFmtId="0" fontId="27" fillId="2" borderId="4" xfId="0" applyFont="1" applyFill="1" applyBorder="1"/>
    <xf numFmtId="0" fontId="27" fillId="2" borderId="3" xfId="0" applyFont="1" applyFill="1" applyBorder="1"/>
    <xf numFmtId="0" fontId="26" fillId="2" borderId="4" xfId="0" quotePrefix="1" applyFont="1" applyFill="1" applyBorder="1" applyAlignment="1">
      <alignment horizontal="center" vertical="center"/>
    </xf>
    <xf numFmtId="0" fontId="27" fillId="2" borderId="0" xfId="0" applyFont="1" applyFill="1"/>
    <xf numFmtId="0" fontId="24" fillId="6" borderId="88" xfId="0" applyFont="1" applyFill="1" applyBorder="1" applyAlignment="1">
      <alignment horizontal="left"/>
    </xf>
    <xf numFmtId="0" fontId="24" fillId="6" borderId="6" xfId="0" applyFont="1" applyFill="1" applyBorder="1" applyAlignment="1">
      <alignment horizontal="left"/>
    </xf>
    <xf numFmtId="0" fontId="0" fillId="6" borderId="6" xfId="0" applyFill="1" applyBorder="1"/>
    <xf numFmtId="0" fontId="23" fillId="6" borderId="6" xfId="0" applyFont="1" applyFill="1" applyBorder="1"/>
    <xf numFmtId="0" fontId="0" fillId="6" borderId="11" xfId="0" applyFill="1" applyBorder="1"/>
    <xf numFmtId="0" fontId="7" fillId="3" borderId="8" xfId="0" applyFont="1" applyFill="1" applyBorder="1" applyAlignment="1">
      <alignment horizontal="left"/>
    </xf>
    <xf numFmtId="0" fontId="15" fillId="3" borderId="17" xfId="0" applyFont="1" applyFill="1" applyBorder="1" applyAlignment="1">
      <alignment horizontal="left" vertical="top" wrapText="1"/>
    </xf>
    <xf numFmtId="0" fontId="15" fillId="2" borderId="8" xfId="0" applyFont="1" applyFill="1" applyBorder="1" applyAlignment="1">
      <alignment horizontal="left" vertical="center"/>
    </xf>
    <xf numFmtId="0" fontId="6" fillId="6" borderId="26" xfId="0" applyFont="1" applyFill="1" applyBorder="1" applyAlignment="1">
      <alignment horizontal="left" vertical="center"/>
    </xf>
    <xf numFmtId="0" fontId="6" fillId="6" borderId="27" xfId="0" applyFont="1" applyFill="1" applyBorder="1" applyAlignment="1">
      <alignment horizontal="left" vertical="top" wrapText="1"/>
    </xf>
    <xf numFmtId="0" fontId="4" fillId="6" borderId="27" xfId="0" applyFont="1" applyFill="1" applyBorder="1" applyAlignment="1">
      <alignment vertical="center"/>
    </xf>
    <xf numFmtId="0" fontId="6" fillId="6" borderId="8" xfId="0" applyFont="1" applyFill="1" applyBorder="1" applyAlignment="1">
      <alignment horizontal="left" vertical="center"/>
    </xf>
    <xf numFmtId="0" fontId="0" fillId="6" borderId="8" xfId="0" applyFill="1" applyBorder="1" applyAlignment="1">
      <alignment horizontal="left"/>
    </xf>
    <xf numFmtId="0" fontId="0" fillId="2" borderId="7" xfId="0" applyFill="1" applyBorder="1" applyAlignment="1">
      <alignment horizontal="center"/>
    </xf>
    <xf numFmtId="0" fontId="0" fillId="2" borderId="18" xfId="0" applyFill="1" applyBorder="1" applyAlignment="1">
      <alignment horizontal="center"/>
    </xf>
    <xf numFmtId="0" fontId="0" fillId="3" borderId="65" xfId="0" applyFill="1" applyBorder="1" applyAlignment="1">
      <alignment horizontal="left" vertical="top" wrapText="1"/>
    </xf>
    <xf numFmtId="0" fontId="0" fillId="3" borderId="63" xfId="0" applyFill="1" applyBorder="1" applyAlignment="1">
      <alignment horizontal="left" vertical="top" wrapText="1"/>
    </xf>
    <xf numFmtId="0" fontId="0" fillId="3" borderId="67" xfId="0" applyFill="1" applyBorder="1" applyAlignment="1">
      <alignment horizontal="left" vertical="top" wrapText="1"/>
    </xf>
    <xf numFmtId="164" fontId="29" fillId="7" borderId="89" xfId="1" applyNumberFormat="1" applyFont="1" applyFill="1" applyBorder="1" applyAlignment="1">
      <alignment horizontal="center" vertical="center" wrapText="1"/>
    </xf>
    <xf numFmtId="164" fontId="19" fillId="7" borderId="1" xfId="1" applyNumberFormat="1" applyFont="1" applyFill="1" applyBorder="1"/>
    <xf numFmtId="0" fontId="18" fillId="6" borderId="90" xfId="0" applyFont="1" applyFill="1" applyBorder="1" applyAlignment="1">
      <alignment vertical="center"/>
    </xf>
    <xf numFmtId="0" fontId="0" fillId="2" borderId="92" xfId="0" applyFill="1" applyBorder="1" applyAlignment="1">
      <alignment vertical="top" wrapText="1"/>
    </xf>
    <xf numFmtId="0" fontId="0" fillId="2" borderId="92" xfId="0" applyFill="1" applyBorder="1" applyAlignment="1">
      <alignment horizontal="left" vertical="top" wrapText="1"/>
    </xf>
    <xf numFmtId="0" fontId="3" fillId="3" borderId="96" xfId="0" applyFont="1" applyFill="1" applyBorder="1" applyAlignment="1">
      <alignment horizontal="left" vertical="top"/>
    </xf>
    <xf numFmtId="0" fontId="3" fillId="3" borderId="97" xfId="0" applyFont="1" applyFill="1" applyBorder="1" applyAlignment="1">
      <alignment horizontal="left" vertical="top"/>
    </xf>
    <xf numFmtId="164" fontId="8" fillId="0" borderId="34" xfId="1" applyNumberFormat="1" applyFont="1" applyFill="1" applyBorder="1" applyAlignment="1" applyProtection="1">
      <alignment vertical="center"/>
      <protection locked="0"/>
    </xf>
    <xf numFmtId="164" fontId="3" fillId="0" borderId="30" xfId="1" applyNumberFormat="1" applyFont="1" applyFill="1" applyBorder="1" applyAlignment="1" applyProtection="1">
      <alignment vertical="center"/>
      <protection locked="0"/>
    </xf>
    <xf numFmtId="164" fontId="8" fillId="0" borderId="35" xfId="1" applyNumberFormat="1" applyFont="1" applyFill="1" applyBorder="1" applyAlignment="1" applyProtection="1">
      <alignment vertical="center"/>
      <protection locked="0"/>
    </xf>
    <xf numFmtId="164" fontId="3" fillId="0" borderId="98" xfId="1" applyNumberFormat="1" applyFont="1" applyFill="1" applyBorder="1" applyAlignment="1" applyProtection="1">
      <alignment vertical="center"/>
      <protection locked="0"/>
    </xf>
    <xf numFmtId="164" fontId="19" fillId="7" borderId="69" xfId="1" applyNumberFormat="1" applyFont="1" applyFill="1" applyBorder="1" applyAlignment="1">
      <alignment vertical="center"/>
    </xf>
    <xf numFmtId="164" fontId="19" fillId="7" borderId="100" xfId="1" applyNumberFormat="1" applyFont="1" applyFill="1" applyBorder="1" applyAlignment="1">
      <alignment vertical="center"/>
    </xf>
    <xf numFmtId="164" fontId="19" fillId="7" borderId="104" xfId="1" applyNumberFormat="1" applyFont="1" applyFill="1" applyBorder="1"/>
    <xf numFmtId="164" fontId="0" fillId="8" borderId="0" xfId="0" applyNumberFormat="1"/>
    <xf numFmtId="164" fontId="19" fillId="7" borderId="105" xfId="1" applyNumberFormat="1" applyFont="1" applyFill="1" applyBorder="1"/>
    <xf numFmtId="0" fontId="5" fillId="2" borderId="0" xfId="0" applyFont="1" applyFill="1" applyAlignment="1">
      <alignment horizontal="left" wrapText="1"/>
    </xf>
    <xf numFmtId="0" fontId="3" fillId="2" borderId="0" xfId="0" applyFont="1" applyFill="1" applyAlignment="1">
      <alignment horizontal="left"/>
    </xf>
    <xf numFmtId="165" fontId="19" fillId="7" borderId="61" xfId="1" applyNumberFormat="1" applyFont="1" applyFill="1" applyBorder="1" applyAlignment="1">
      <alignment vertical="center"/>
    </xf>
    <xf numFmtId="165" fontId="19" fillId="7" borderId="33" xfId="1" applyNumberFormat="1" applyFont="1" applyFill="1" applyBorder="1"/>
    <xf numFmtId="165" fontId="8" fillId="0" borderId="29" xfId="1" applyNumberFormat="1" applyFont="1" applyFill="1" applyBorder="1" applyAlignment="1" applyProtection="1">
      <alignment vertical="center"/>
      <protection locked="0"/>
    </xf>
    <xf numFmtId="165" fontId="19" fillId="7" borderId="36" xfId="1" applyNumberFormat="1" applyFont="1" applyFill="1" applyBorder="1"/>
    <xf numFmtId="165" fontId="19" fillId="7" borderId="32" xfId="1" applyNumberFormat="1" applyFont="1" applyFill="1" applyBorder="1"/>
    <xf numFmtId="165" fontId="19" fillId="7" borderId="103" xfId="1" applyNumberFormat="1" applyFont="1" applyFill="1" applyBorder="1"/>
    <xf numFmtId="165" fontId="3" fillId="0" borderId="28" xfId="1" applyNumberFormat="1" applyFont="1" applyFill="1" applyBorder="1" applyAlignment="1" applyProtection="1">
      <alignment vertical="center"/>
      <protection locked="0"/>
    </xf>
    <xf numFmtId="165" fontId="3" fillId="0" borderId="101" xfId="1" applyNumberFormat="1" applyFont="1" applyFill="1" applyBorder="1" applyAlignment="1" applyProtection="1">
      <alignment vertical="center"/>
      <protection locked="0"/>
    </xf>
    <xf numFmtId="165" fontId="3" fillId="0" borderId="99" xfId="1" applyNumberFormat="1" applyFont="1" applyFill="1" applyBorder="1" applyAlignment="1" applyProtection="1">
      <alignment vertical="center"/>
      <protection locked="0"/>
    </xf>
    <xf numFmtId="165" fontId="8" fillId="0" borderId="31" xfId="1" applyNumberFormat="1" applyFont="1" applyFill="1" applyBorder="1" applyAlignment="1" applyProtection="1">
      <alignment vertical="center"/>
      <protection locked="0"/>
    </xf>
    <xf numFmtId="165" fontId="3" fillId="0" borderId="102" xfId="1" applyNumberFormat="1" applyFont="1" applyFill="1" applyBorder="1" applyAlignment="1" applyProtection="1">
      <alignment vertical="center"/>
      <protection locked="0"/>
    </xf>
    <xf numFmtId="165" fontId="0" fillId="2" borderId="0" xfId="0" applyNumberFormat="1" applyFill="1"/>
    <xf numFmtId="0" fontId="3" fillId="2" borderId="106" xfId="0" applyFont="1" applyFill="1" applyBorder="1" applyAlignment="1">
      <alignment horizontal="center" vertical="center" wrapText="1"/>
    </xf>
    <xf numFmtId="165" fontId="19" fillId="7" borderId="53" xfId="1" applyNumberFormat="1" applyFont="1" applyFill="1" applyBorder="1" applyAlignment="1">
      <alignment vertical="center"/>
    </xf>
    <xf numFmtId="165" fontId="19" fillId="7" borderId="69" xfId="1" applyNumberFormat="1" applyFont="1" applyFill="1" applyBorder="1" applyAlignment="1">
      <alignment vertical="center"/>
    </xf>
    <xf numFmtId="165" fontId="19" fillId="7" borderId="100" xfId="1" applyNumberFormat="1" applyFont="1" applyFill="1" applyBorder="1" applyAlignment="1">
      <alignment vertical="center"/>
    </xf>
    <xf numFmtId="165" fontId="19" fillId="7" borderId="107" xfId="1" applyNumberFormat="1" applyFont="1" applyFill="1" applyBorder="1"/>
    <xf numFmtId="0" fontId="3" fillId="2" borderId="15" xfId="0" applyFont="1" applyFill="1" applyBorder="1" applyAlignment="1">
      <alignment horizontal="left"/>
    </xf>
    <xf numFmtId="0" fontId="3" fillId="2" borderId="106" xfId="0" applyFont="1" applyFill="1" applyBorder="1" applyAlignment="1">
      <alignment horizontal="center" vertical="top" wrapText="1"/>
    </xf>
    <xf numFmtId="0" fontId="15" fillId="2" borderId="0" xfId="0" applyFont="1" applyFill="1"/>
    <xf numFmtId="164" fontId="19" fillId="7" borderId="109" xfId="1" applyNumberFormat="1" applyFont="1" applyFill="1" applyBorder="1"/>
    <xf numFmtId="165" fontId="19" fillId="7" borderId="110" xfId="1" applyNumberFormat="1" applyFont="1" applyFill="1" applyBorder="1"/>
    <xf numFmtId="164" fontId="19" fillId="7" borderId="108" xfId="1" applyNumberFormat="1" applyFont="1" applyFill="1" applyBorder="1" applyAlignment="1">
      <alignment vertical="center"/>
    </xf>
    <xf numFmtId="165" fontId="19" fillId="7" borderId="108" xfId="1" applyNumberFormat="1" applyFont="1" applyFill="1" applyBorder="1" applyAlignment="1">
      <alignment vertical="center"/>
    </xf>
    <xf numFmtId="0" fontId="3" fillId="2" borderId="111" xfId="0" applyFont="1" applyFill="1" applyBorder="1" applyAlignment="1">
      <alignment horizontal="center" vertical="center" wrapText="1"/>
    </xf>
    <xf numFmtId="0" fontId="3" fillId="2" borderId="111" xfId="0" applyFont="1" applyFill="1" applyBorder="1" applyAlignment="1">
      <alignment horizontal="center" vertical="top" wrapText="1"/>
    </xf>
    <xf numFmtId="0" fontId="3" fillId="2" borderId="114" xfId="0" applyFont="1" applyFill="1" applyBorder="1" applyAlignment="1">
      <alignment horizontal="center" vertical="top" wrapText="1"/>
    </xf>
    <xf numFmtId="164" fontId="19" fillId="7" borderId="89" xfId="1" applyNumberFormat="1" applyFont="1" applyFill="1" applyBorder="1" applyAlignment="1">
      <alignment vertical="center"/>
    </xf>
    <xf numFmtId="0" fontId="0" fillId="2" borderId="118" xfId="0" applyFill="1" applyBorder="1" applyAlignment="1">
      <alignment horizontal="left"/>
    </xf>
    <xf numFmtId="0" fontId="0" fillId="2" borderId="15" xfId="0" applyFill="1" applyBorder="1" applyAlignment="1">
      <alignment horizontal="left"/>
    </xf>
    <xf numFmtId="0" fontId="3" fillId="3" borderId="97" xfId="0" applyFont="1" applyFill="1" applyBorder="1" applyAlignment="1">
      <alignment horizontal="left" vertical="top" wrapText="1"/>
    </xf>
    <xf numFmtId="0" fontId="0" fillId="3" borderId="23" xfId="0" applyFill="1" applyBorder="1" applyAlignment="1">
      <alignment horizontal="left" vertical="top"/>
    </xf>
    <xf numFmtId="0" fontId="0" fillId="3" borderId="24" xfId="0" applyFill="1" applyBorder="1" applyAlignment="1">
      <alignment horizontal="left" vertical="top"/>
    </xf>
    <xf numFmtId="0" fontId="0" fillId="2" borderId="7" xfId="0" applyFill="1" applyBorder="1" applyAlignment="1">
      <alignment horizontal="left"/>
    </xf>
    <xf numFmtId="0" fontId="0" fillId="2" borderId="18" xfId="0" applyFill="1" applyBorder="1" applyAlignment="1">
      <alignment horizontal="left"/>
    </xf>
    <xf numFmtId="0" fontId="3" fillId="3" borderId="119" xfId="0" applyFont="1" applyFill="1" applyBorder="1" applyAlignment="1">
      <alignment vertical="top" wrapText="1"/>
    </xf>
    <xf numFmtId="0" fontId="0" fillId="2" borderId="16" xfId="0" applyFill="1" applyBorder="1"/>
    <xf numFmtId="0" fontId="0" fillId="2" borderId="117" xfId="0" applyFill="1" applyBorder="1" applyAlignment="1">
      <alignment horizontal="left"/>
    </xf>
    <xf numFmtId="0" fontId="0" fillId="2" borderId="116" xfId="0" applyFill="1" applyBorder="1"/>
    <xf numFmtId="0" fontId="8" fillId="2" borderId="24" xfId="0" applyFont="1" applyFill="1" applyBorder="1"/>
    <xf numFmtId="0" fontId="0" fillId="2" borderId="91" xfId="0" applyFill="1" applyBorder="1" applyAlignment="1">
      <alignment horizontal="left"/>
    </xf>
    <xf numFmtId="0" fontId="0" fillId="2" borderId="92" xfId="0" applyFill="1" applyBorder="1"/>
    <xf numFmtId="0" fontId="7" fillId="2" borderId="91" xfId="0" applyFont="1" applyFill="1" applyBorder="1" applyAlignment="1">
      <alignment horizontal="right" vertical="center"/>
    </xf>
    <xf numFmtId="0" fontId="17" fillId="2" borderId="92" xfId="0" applyFont="1" applyFill="1" applyBorder="1" applyAlignment="1">
      <alignment horizontal="right" vertical="center"/>
    </xf>
    <xf numFmtId="0" fontId="7" fillId="2" borderId="93" xfId="0" applyFont="1" applyFill="1" applyBorder="1" applyAlignment="1">
      <alignment horizontal="right" vertical="center"/>
    </xf>
    <xf numFmtId="0" fontId="17" fillId="2" borderId="94" xfId="0" applyFont="1" applyFill="1" applyBorder="1" applyAlignment="1">
      <alignment horizontal="right" vertical="center"/>
    </xf>
    <xf numFmtId="164" fontId="17" fillId="2" borderId="94" xfId="0" applyNumberFormat="1" applyFont="1" applyFill="1" applyBorder="1" applyAlignment="1">
      <alignment horizontal="right" vertical="center"/>
    </xf>
    <xf numFmtId="0" fontId="17" fillId="2" borderId="95" xfId="0" applyFont="1" applyFill="1" applyBorder="1" applyAlignment="1">
      <alignment horizontal="right" vertical="center"/>
    </xf>
    <xf numFmtId="0" fontId="23" fillId="6" borderId="121" xfId="0" applyFont="1" applyFill="1" applyBorder="1" applyAlignment="1">
      <alignment horizontal="left"/>
    </xf>
    <xf numFmtId="0" fontId="0" fillId="6" borderId="121" xfId="0" applyFill="1" applyBorder="1"/>
    <xf numFmtId="0" fontId="0" fillId="6" borderId="122" xfId="0" applyFill="1" applyBorder="1"/>
    <xf numFmtId="0" fontId="3" fillId="3" borderId="123" xfId="0" applyFont="1" applyFill="1" applyBorder="1" applyAlignment="1">
      <alignment horizontal="left" vertical="top"/>
    </xf>
    <xf numFmtId="0" fontId="3" fillId="3" borderId="124" xfId="0" applyFont="1" applyFill="1" applyBorder="1" applyAlignment="1">
      <alignment horizontal="left" vertical="top"/>
    </xf>
    <xf numFmtId="0" fontId="18" fillId="6" borderId="121" xfId="0" applyFont="1" applyFill="1" applyBorder="1" applyAlignment="1">
      <alignment vertical="center"/>
    </xf>
    <xf numFmtId="0" fontId="18" fillId="6" borderId="122" xfId="0" applyFont="1" applyFill="1" applyBorder="1"/>
    <xf numFmtId="0" fontId="3" fillId="2" borderId="0" xfId="0" applyFont="1" applyFill="1"/>
    <xf numFmtId="0" fontId="27" fillId="2" borderId="91" xfId="0" applyFont="1" applyFill="1" applyBorder="1"/>
    <xf numFmtId="0" fontId="27" fillId="2" borderId="92" xfId="0" applyFont="1" applyFill="1" applyBorder="1"/>
    <xf numFmtId="0" fontId="0" fillId="2" borderId="91" xfId="0" applyFill="1" applyBorder="1"/>
    <xf numFmtId="0" fontId="0" fillId="2" borderId="93" xfId="0" applyFill="1" applyBorder="1"/>
    <xf numFmtId="0" fontId="0" fillId="2" borderId="94" xfId="0" applyFill="1" applyBorder="1"/>
    <xf numFmtId="0" fontId="0" fillId="2" borderId="95" xfId="0" applyFill="1" applyBorder="1"/>
    <xf numFmtId="0" fontId="27" fillId="6" borderId="121" xfId="0" applyFont="1" applyFill="1" applyBorder="1"/>
    <xf numFmtId="0" fontId="27" fillId="6" borderId="122" xfId="0" applyFont="1" applyFill="1" applyBorder="1"/>
    <xf numFmtId="0" fontId="3" fillId="3" borderId="4" xfId="0" applyFont="1" applyFill="1" applyBorder="1" applyAlignment="1" applyProtection="1">
      <alignment vertical="top" wrapText="1"/>
      <protection locked="0"/>
    </xf>
    <xf numFmtId="164" fontId="6" fillId="4" borderId="1" xfId="1" applyNumberFormat="1" applyFont="1" applyFill="1" applyBorder="1" applyAlignment="1" applyProtection="1">
      <alignment vertical="top" wrapText="1"/>
      <protection locked="0"/>
    </xf>
    <xf numFmtId="164" fontId="0" fillId="4" borderId="1" xfId="1" applyNumberFormat="1" applyFont="1" applyFill="1" applyBorder="1" applyProtection="1">
      <protection locked="0"/>
    </xf>
    <xf numFmtId="0" fontId="6" fillId="4" borderId="1" xfId="0" applyFont="1" applyFill="1" applyBorder="1" applyAlignment="1" applyProtection="1">
      <alignment horizontal="center" vertical="center" wrapText="1"/>
      <protection locked="0"/>
    </xf>
    <xf numFmtId="0" fontId="30" fillId="2" borderId="0" xfId="0" applyFont="1" applyFill="1"/>
    <xf numFmtId="0" fontId="0" fillId="6" borderId="27" xfId="0" applyFill="1" applyBorder="1" applyAlignment="1">
      <alignment horizontal="left"/>
    </xf>
    <xf numFmtId="0" fontId="0" fillId="6" borderId="17" xfId="0" applyFill="1" applyBorder="1" applyAlignment="1">
      <alignment horizontal="left"/>
    </xf>
    <xf numFmtId="0" fontId="0" fillId="6" borderId="0" xfId="0" applyFill="1" applyAlignment="1">
      <alignment horizontal="left"/>
    </xf>
    <xf numFmtId="165" fontId="19" fillId="7" borderId="68" xfId="1" applyNumberFormat="1" applyFont="1" applyFill="1" applyBorder="1" applyAlignment="1">
      <alignment vertical="center"/>
    </xf>
    <xf numFmtId="165" fontId="3" fillId="0" borderId="125" xfId="1" applyNumberFormat="1" applyFont="1" applyFill="1" applyBorder="1" applyAlignment="1" applyProtection="1">
      <alignment vertical="center"/>
      <protection locked="0"/>
    </xf>
    <xf numFmtId="165" fontId="8" fillId="0" borderId="44" xfId="1" applyNumberFormat="1" applyFont="1" applyFill="1" applyBorder="1" applyAlignment="1" applyProtection="1">
      <alignment vertical="center"/>
      <protection locked="0"/>
    </xf>
    <xf numFmtId="165" fontId="3" fillId="0" borderId="126" xfId="1" applyNumberFormat="1" applyFont="1" applyFill="1" applyBorder="1" applyAlignment="1" applyProtection="1">
      <alignment vertical="center"/>
      <protection locked="0"/>
    </xf>
    <xf numFmtId="164" fontId="6" fillId="4" borderId="83" xfId="1" applyNumberFormat="1" applyFont="1" applyFill="1" applyBorder="1" applyAlignment="1" applyProtection="1">
      <alignment vertical="top" wrapText="1"/>
      <protection locked="0"/>
    </xf>
    <xf numFmtId="164" fontId="6" fillId="4" borderId="12" xfId="1" applyNumberFormat="1" applyFont="1" applyFill="1" applyBorder="1" applyAlignment="1" applyProtection="1">
      <alignment vertical="top" wrapText="1"/>
      <protection locked="0"/>
    </xf>
    <xf numFmtId="0" fontId="0" fillId="3" borderId="133" xfId="0" applyFill="1" applyBorder="1" applyAlignment="1">
      <alignment horizontal="left" vertical="top"/>
    </xf>
    <xf numFmtId="0" fontId="3" fillId="3" borderId="134" xfId="0" applyFont="1" applyFill="1" applyBorder="1" applyAlignment="1">
      <alignment vertical="top" wrapText="1"/>
    </xf>
    <xf numFmtId="0" fontId="0" fillId="3" borderId="128" xfId="0" applyFill="1" applyBorder="1" applyAlignment="1">
      <alignment horizontal="left" vertical="top"/>
    </xf>
    <xf numFmtId="0" fontId="3" fillId="3" borderId="130" xfId="0" applyFont="1" applyFill="1" applyBorder="1" applyAlignment="1">
      <alignment vertical="top" wrapText="1"/>
    </xf>
    <xf numFmtId="164" fontId="6" fillId="4" borderId="2" xfId="1" applyNumberFormat="1" applyFont="1" applyFill="1" applyBorder="1" applyAlignment="1" applyProtection="1">
      <alignment vertical="top" wrapText="1"/>
      <protection locked="0"/>
    </xf>
    <xf numFmtId="0" fontId="3" fillId="3" borderId="15" xfId="0" applyFont="1" applyFill="1" applyBorder="1" applyAlignment="1" applyProtection="1">
      <alignment vertical="top" wrapText="1"/>
      <protection locked="0"/>
    </xf>
    <xf numFmtId="0" fontId="3" fillId="2" borderId="128" xfId="0" applyFont="1" applyFill="1" applyBorder="1"/>
    <xf numFmtId="0" fontId="3" fillId="2" borderId="129" xfId="0" applyFont="1" applyFill="1" applyBorder="1" applyAlignment="1">
      <alignment wrapText="1"/>
    </xf>
    <xf numFmtId="0" fontId="0" fillId="2" borderId="130" xfId="0" applyFill="1" applyBorder="1"/>
    <xf numFmtId="0" fontId="3" fillId="2" borderId="131" xfId="0" applyFont="1" applyFill="1" applyBorder="1"/>
    <xf numFmtId="0" fontId="0" fillId="7" borderId="137" xfId="0" applyFill="1" applyBorder="1" applyAlignment="1">
      <alignment horizontal="right" vertical="center"/>
    </xf>
    <xf numFmtId="0" fontId="0" fillId="3" borderId="127" xfId="0" applyFill="1" applyBorder="1" applyAlignment="1">
      <alignment horizontal="left" vertical="top"/>
    </xf>
    <xf numFmtId="0" fontId="0" fillId="3" borderId="100" xfId="0" applyFill="1" applyBorder="1" applyAlignment="1">
      <alignment horizontal="left" vertical="top"/>
    </xf>
    <xf numFmtId="0" fontId="0" fillId="3" borderId="138" xfId="0" applyFill="1" applyBorder="1" applyAlignment="1">
      <alignment horizontal="left" vertical="top"/>
    </xf>
    <xf numFmtId="164" fontId="6" fillId="4" borderId="3" xfId="1" applyNumberFormat="1" applyFont="1" applyFill="1" applyBorder="1" applyAlignment="1" applyProtection="1">
      <alignment vertical="top" wrapText="1"/>
      <protection locked="0"/>
    </xf>
    <xf numFmtId="0" fontId="0" fillId="7" borderId="137" xfId="0" applyFill="1" applyBorder="1" applyAlignment="1">
      <alignment horizontal="left" vertical="top"/>
    </xf>
    <xf numFmtId="0" fontId="0" fillId="7" borderId="14" xfId="0" applyFill="1" applyBorder="1" applyAlignment="1">
      <alignment horizontal="left" vertical="top" wrapText="1"/>
    </xf>
    <xf numFmtId="0" fontId="0" fillId="7" borderId="139" xfId="0" applyFill="1" applyBorder="1" applyAlignment="1">
      <alignment horizontal="right" vertical="top"/>
    </xf>
    <xf numFmtId="0" fontId="0" fillId="4" borderId="128" xfId="0" applyFill="1" applyBorder="1" applyAlignment="1">
      <alignment horizontal="center"/>
    </xf>
    <xf numFmtId="0" fontId="0" fillId="4" borderId="129" xfId="0" applyFill="1" applyBorder="1" applyAlignment="1">
      <alignment horizontal="center"/>
    </xf>
    <xf numFmtId="0" fontId="0" fillId="4" borderId="129" xfId="0" applyFill="1" applyBorder="1"/>
    <xf numFmtId="0" fontId="0" fillId="4" borderId="130" xfId="0" applyFill="1" applyBorder="1"/>
    <xf numFmtId="0" fontId="0" fillId="4" borderId="135" xfId="0" applyFill="1" applyBorder="1" applyAlignment="1">
      <alignment horizontal="center"/>
    </xf>
    <xf numFmtId="0" fontId="0" fillId="4" borderId="136" xfId="0" applyFill="1" applyBorder="1"/>
    <xf numFmtId="0" fontId="32" fillId="8" borderId="0" xfId="0" applyFont="1"/>
    <xf numFmtId="0" fontId="23" fillId="8" borderId="0" xfId="0" applyFont="1"/>
    <xf numFmtId="0" fontId="26" fillId="8" borderId="0" xfId="0" applyFont="1"/>
    <xf numFmtId="0" fontId="0" fillId="4" borderId="124" xfId="0" applyFill="1" applyBorder="1" applyAlignment="1">
      <alignment horizontal="center"/>
    </xf>
    <xf numFmtId="0" fontId="0" fillId="4" borderId="124" xfId="0" applyFill="1" applyBorder="1"/>
    <xf numFmtId="0" fontId="0" fillId="11" borderId="0" xfId="0" applyFill="1"/>
    <xf numFmtId="0" fontId="0" fillId="12" borderId="0" xfId="0" applyFill="1"/>
    <xf numFmtId="0" fontId="0" fillId="13" borderId="0" xfId="0" applyFill="1"/>
    <xf numFmtId="0" fontId="0" fillId="14" borderId="0" xfId="0" applyFill="1"/>
    <xf numFmtId="0" fontId="0" fillId="15" borderId="0" xfId="0" applyFill="1"/>
    <xf numFmtId="0" fontId="0" fillId="16" borderId="0" xfId="0" applyFill="1"/>
    <xf numFmtId="0" fontId="0" fillId="16" borderId="0" xfId="0" applyFill="1" applyAlignment="1">
      <alignment wrapText="1"/>
    </xf>
    <xf numFmtId="0" fontId="0" fillId="12" borderId="0" xfId="0" applyFill="1" applyAlignment="1">
      <alignment horizontal="center"/>
    </xf>
    <xf numFmtId="0" fontId="0" fillId="12" borderId="0" xfId="0" applyFill="1" applyAlignment="1">
      <alignment vertical="top"/>
    </xf>
    <xf numFmtId="43" fontId="0" fillId="17" borderId="41" xfId="1" applyFont="1" applyFill="1" applyBorder="1" applyAlignment="1" applyProtection="1">
      <alignment vertical="center"/>
      <protection locked="0"/>
    </xf>
    <xf numFmtId="0" fontId="0" fillId="5" borderId="0" xfId="0" applyFill="1"/>
    <xf numFmtId="0" fontId="0" fillId="5" borderId="0" xfId="0" applyFill="1" applyAlignment="1">
      <alignment horizontal="left" wrapText="1"/>
    </xf>
    <xf numFmtId="0" fontId="0" fillId="18" borderId="0" xfId="0" applyFill="1"/>
    <xf numFmtId="0" fontId="0" fillId="19" borderId="0" xfId="0" applyFill="1"/>
    <xf numFmtId="0" fontId="0" fillId="20" borderId="0" xfId="0" applyFill="1"/>
    <xf numFmtId="0" fontId="0" fillId="21" borderId="0" xfId="0" applyFill="1"/>
    <xf numFmtId="0" fontId="33" fillId="9" borderId="140" xfId="4"/>
    <xf numFmtId="0" fontId="3" fillId="3" borderId="141" xfId="0" applyFont="1" applyFill="1" applyBorder="1" applyAlignment="1">
      <alignment horizontal="left" vertical="top"/>
    </xf>
    <xf numFmtId="0" fontId="3" fillId="3" borderId="142" xfId="0" applyFont="1" applyFill="1" applyBorder="1" applyAlignment="1">
      <alignment horizontal="left" vertical="top"/>
    </xf>
    <xf numFmtId="0" fontId="3" fillId="3" borderId="143" xfId="0" applyFont="1" applyFill="1" applyBorder="1" applyAlignment="1">
      <alignment vertical="top" wrapText="1"/>
    </xf>
    <xf numFmtId="0" fontId="0" fillId="2" borderId="147" xfId="0" applyFill="1" applyBorder="1" applyAlignment="1">
      <alignment horizontal="left" vertical="top" wrapText="1"/>
    </xf>
    <xf numFmtId="0" fontId="0" fillId="2" borderId="148" xfId="0" applyFill="1" applyBorder="1" applyAlignment="1">
      <alignment horizontal="left" vertical="top" wrapText="1"/>
    </xf>
    <xf numFmtId="0" fontId="36" fillId="2" borderId="112" xfId="0" applyFont="1" applyFill="1" applyBorder="1" applyAlignment="1">
      <alignment horizontal="center" vertical="top" wrapText="1"/>
    </xf>
    <xf numFmtId="0" fontId="37" fillId="2" borderId="0" xfId="0" applyFont="1" applyFill="1" applyAlignment="1">
      <alignment vertical="center"/>
    </xf>
    <xf numFmtId="0" fontId="36" fillId="2" borderId="113" xfId="0" applyFont="1" applyFill="1" applyBorder="1" applyAlignment="1">
      <alignment horizontal="center" vertical="top" wrapText="1"/>
    </xf>
    <xf numFmtId="0" fontId="36" fillId="2" borderId="100" xfId="0" applyFont="1" applyFill="1" applyBorder="1" applyAlignment="1">
      <alignment horizontal="center" vertical="top" wrapText="1"/>
    </xf>
    <xf numFmtId="0" fontId="37" fillId="2" borderId="0" xfId="0" applyFont="1" applyFill="1" applyAlignment="1">
      <alignment horizontal="center" vertical="center"/>
    </xf>
    <xf numFmtId="0" fontId="0" fillId="4" borderId="0" xfId="0" applyFill="1" applyAlignment="1">
      <alignment horizontal="center"/>
    </xf>
    <xf numFmtId="0" fontId="0" fillId="4" borderId="0" xfId="0" applyFill="1"/>
    <xf numFmtId="0" fontId="32" fillId="4" borderId="131" xfId="0" applyFont="1" applyFill="1" applyBorder="1" applyAlignment="1">
      <alignment horizontal="left"/>
    </xf>
    <xf numFmtId="0" fontId="32" fillId="4" borderId="124" xfId="0" applyFont="1" applyFill="1" applyBorder="1" applyAlignment="1">
      <alignment horizontal="center"/>
    </xf>
    <xf numFmtId="0" fontId="32" fillId="4" borderId="124" xfId="0" applyFont="1" applyFill="1" applyBorder="1"/>
    <xf numFmtId="0" fontId="32" fillId="4" borderId="132" xfId="0" applyFont="1" applyFill="1" applyBorder="1"/>
    <xf numFmtId="0" fontId="23" fillId="4" borderId="0" xfId="0" applyFont="1" applyFill="1"/>
    <xf numFmtId="0" fontId="3" fillId="4" borderId="0" xfId="0" applyFont="1" applyFill="1" applyAlignment="1">
      <alignment horizontal="left" vertical="top"/>
    </xf>
    <xf numFmtId="0" fontId="0" fillId="4" borderId="0" xfId="0" applyFill="1" applyAlignment="1">
      <alignment horizontal="left" vertical="top"/>
    </xf>
    <xf numFmtId="0" fontId="11" fillId="4" borderId="0" xfId="0" applyFont="1" applyFill="1" applyAlignment="1">
      <alignment horizontal="left" vertical="top"/>
    </xf>
    <xf numFmtId="0" fontId="26" fillId="4" borderId="0" xfId="0" applyFont="1" applyFill="1" applyAlignment="1">
      <alignment horizontal="left" vertical="top"/>
    </xf>
    <xf numFmtId="0" fontId="0" fillId="4" borderId="131" xfId="0" applyFill="1" applyBorder="1" applyAlignment="1">
      <alignment horizontal="center"/>
    </xf>
    <xf numFmtId="0" fontId="38" fillId="4" borderId="0" xfId="0" applyFont="1" applyFill="1" applyAlignment="1">
      <alignment horizontal="left"/>
    </xf>
    <xf numFmtId="0" fontId="23" fillId="6" borderId="129" xfId="0" applyFont="1" applyFill="1" applyBorder="1" applyAlignment="1">
      <alignment horizontal="left"/>
    </xf>
    <xf numFmtId="0" fontId="23" fillId="6" borderId="129" xfId="0" applyFont="1" applyFill="1" applyBorder="1"/>
    <xf numFmtId="0" fontId="3" fillId="4" borderId="0" xfId="0" applyFont="1" applyFill="1" applyAlignment="1">
      <alignment horizontal="left"/>
    </xf>
    <xf numFmtId="0" fontId="34" fillId="10" borderId="140" xfId="5"/>
    <xf numFmtId="0" fontId="40" fillId="4" borderId="135" xfId="0" applyFont="1" applyFill="1" applyBorder="1" applyAlignment="1">
      <alignment horizontal="left"/>
    </xf>
    <xf numFmtId="0" fontId="23" fillId="4" borderId="135" xfId="0" applyFont="1" applyFill="1" applyBorder="1" applyAlignment="1">
      <alignment horizontal="center"/>
    </xf>
    <xf numFmtId="0" fontId="41" fillId="4" borderId="135" xfId="0" applyFont="1" applyFill="1" applyBorder="1" applyAlignment="1">
      <alignment horizontal="left"/>
    </xf>
    <xf numFmtId="0" fontId="42" fillId="6" borderId="128" xfId="0" applyFont="1" applyFill="1" applyBorder="1" applyAlignment="1">
      <alignment horizontal="left" vertical="top"/>
    </xf>
    <xf numFmtId="0" fontId="43" fillId="6" borderId="120" xfId="0" applyFont="1" applyFill="1" applyBorder="1" applyAlignment="1">
      <alignment horizontal="left" vertical="center"/>
    </xf>
    <xf numFmtId="0" fontId="43" fillId="6" borderId="121" xfId="0" applyFont="1" applyFill="1" applyBorder="1" applyAlignment="1">
      <alignment horizontal="left" vertical="center"/>
    </xf>
    <xf numFmtId="0" fontId="0" fillId="13" borderId="0" xfId="0" applyFill="1" applyAlignment="1">
      <alignment wrapText="1"/>
    </xf>
    <xf numFmtId="0" fontId="1" fillId="0" borderId="0" xfId="2"/>
    <xf numFmtId="0" fontId="5" fillId="2" borderId="124" xfId="0" applyFont="1" applyFill="1" applyBorder="1" applyAlignment="1">
      <alignment horizontal="left" wrapText="1"/>
    </xf>
    <xf numFmtId="0" fontId="5" fillId="2" borderId="132" xfId="0" applyFont="1" applyFill="1" applyBorder="1" applyAlignment="1">
      <alignment horizontal="left"/>
    </xf>
    <xf numFmtId="0" fontId="1" fillId="12" borderId="0" xfId="2" applyFill="1"/>
    <xf numFmtId="0" fontId="1" fillId="22" borderId="0" xfId="2" applyFill="1"/>
    <xf numFmtId="0" fontId="1" fillId="21" borderId="0" xfId="2" applyFill="1"/>
    <xf numFmtId="0" fontId="0" fillId="2" borderId="149" xfId="0" applyFill="1" applyBorder="1"/>
    <xf numFmtId="0" fontId="0" fillId="2" borderId="150" xfId="0" applyFill="1" applyBorder="1"/>
    <xf numFmtId="0" fontId="0" fillId="2" borderId="151" xfId="0" applyFill="1" applyBorder="1"/>
    <xf numFmtId="0" fontId="1" fillId="23" borderId="0" xfId="2" applyFill="1"/>
    <xf numFmtId="0" fontId="6" fillId="6" borderId="15" xfId="0" applyFont="1" applyFill="1" applyBorder="1" applyAlignment="1">
      <alignment horizontal="left" vertical="top"/>
    </xf>
    <xf numFmtId="0" fontId="9" fillId="6" borderId="15" xfId="0" applyFont="1" applyFill="1" applyBorder="1" applyAlignment="1">
      <alignment horizontal="left" vertical="top"/>
    </xf>
    <xf numFmtId="0" fontId="0" fillId="3" borderId="86" xfId="0" applyFill="1" applyBorder="1" applyAlignment="1">
      <alignment vertical="top" wrapText="1"/>
    </xf>
    <xf numFmtId="0" fontId="0" fillId="3" borderId="12" xfId="0" applyFill="1" applyBorder="1" applyAlignment="1">
      <alignment vertical="top" wrapText="1"/>
    </xf>
    <xf numFmtId="0" fontId="3" fillId="3" borderId="16" xfId="0" applyFont="1" applyFill="1" applyBorder="1" applyAlignment="1">
      <alignment wrapText="1"/>
    </xf>
    <xf numFmtId="0" fontId="0" fillId="3" borderId="115" xfId="0" applyFill="1" applyBorder="1" applyAlignment="1">
      <alignment horizontal="left"/>
    </xf>
    <xf numFmtId="0" fontId="5" fillId="3" borderId="15" xfId="0" applyFont="1" applyFill="1" applyBorder="1" applyAlignment="1">
      <alignment vertical="top" wrapText="1"/>
    </xf>
    <xf numFmtId="0" fontId="3" fillId="3" borderId="16" xfId="0" applyFont="1" applyFill="1" applyBorder="1"/>
    <xf numFmtId="0" fontId="1" fillId="24" borderId="0" xfId="2" applyFill="1"/>
    <xf numFmtId="0" fontId="1" fillId="25" borderId="0" xfId="2" applyFill="1"/>
    <xf numFmtId="0" fontId="1" fillId="11" borderId="0" xfId="2" applyFill="1"/>
    <xf numFmtId="0" fontId="44" fillId="6" borderId="121" xfId="0" applyFont="1" applyFill="1" applyBorder="1" applyAlignment="1">
      <alignment horizontal="left" vertical="center"/>
    </xf>
    <xf numFmtId="0" fontId="0" fillId="27" borderId="0" xfId="0" applyFill="1"/>
    <xf numFmtId="0" fontId="4" fillId="27" borderId="0" xfId="0" applyFont="1" applyFill="1"/>
    <xf numFmtId="0" fontId="2" fillId="27" borderId="0" xfId="0" applyFont="1" applyFill="1"/>
    <xf numFmtId="0" fontId="47" fillId="26" borderId="0" xfId="0" applyFont="1" applyFill="1"/>
    <xf numFmtId="0" fontId="48" fillId="8" borderId="0" xfId="0" applyFont="1"/>
    <xf numFmtId="0" fontId="0" fillId="3" borderId="152" xfId="0" applyFill="1" applyBorder="1" applyAlignment="1">
      <alignment horizontal="left" vertical="top"/>
    </xf>
    <xf numFmtId="0" fontId="0" fillId="3" borderId="153" xfId="0" applyFill="1" applyBorder="1" applyAlignment="1">
      <alignment horizontal="left" vertical="top" wrapText="1"/>
    </xf>
    <xf numFmtId="164" fontId="8" fillId="0" borderId="154" xfId="1" applyNumberFormat="1" applyFont="1" applyFill="1" applyBorder="1" applyAlignment="1" applyProtection="1">
      <alignment vertical="center"/>
      <protection locked="0"/>
    </xf>
    <xf numFmtId="164" fontId="3" fillId="0" borderId="155" xfId="1" applyNumberFormat="1" applyFont="1" applyFill="1" applyBorder="1" applyAlignment="1" applyProtection="1">
      <alignment vertical="center"/>
      <protection locked="0"/>
    </xf>
    <xf numFmtId="165" fontId="3" fillId="0" borderId="156" xfId="1" applyNumberFormat="1" applyFont="1" applyFill="1" applyBorder="1" applyAlignment="1" applyProtection="1">
      <alignment vertical="center"/>
      <protection locked="0"/>
    </xf>
    <xf numFmtId="165" fontId="8" fillId="0" borderId="157" xfId="1" applyNumberFormat="1" applyFont="1" applyFill="1" applyBorder="1" applyAlignment="1" applyProtection="1">
      <alignment vertical="center"/>
      <protection locked="0"/>
    </xf>
    <xf numFmtId="165" fontId="3" fillId="0" borderId="158" xfId="1" applyNumberFormat="1" applyFont="1" applyFill="1" applyBorder="1" applyAlignment="1" applyProtection="1">
      <alignment vertical="center"/>
      <protection locked="0"/>
    </xf>
    <xf numFmtId="43" fontId="0" fillId="0" borderId="160" xfId="1" applyFont="1" applyBorder="1" applyAlignment="1" applyProtection="1">
      <alignment vertical="center"/>
      <protection locked="0"/>
    </xf>
    <xf numFmtId="43" fontId="0" fillId="0" borderId="159" xfId="1" applyFont="1" applyBorder="1" applyAlignment="1" applyProtection="1">
      <alignment vertical="center"/>
      <protection locked="0"/>
    </xf>
    <xf numFmtId="43" fontId="0" fillId="0" borderId="161" xfId="1" applyFont="1" applyBorder="1" applyAlignment="1" applyProtection="1">
      <alignment vertical="center"/>
      <protection locked="0"/>
    </xf>
    <xf numFmtId="0" fontId="42" fillId="6" borderId="129" xfId="0" applyFont="1" applyFill="1" applyBorder="1" applyAlignment="1">
      <alignment horizontal="left" vertical="top"/>
    </xf>
    <xf numFmtId="0" fontId="40" fillId="4" borderId="0" xfId="0" applyFont="1" applyFill="1" applyAlignment="1">
      <alignment horizontal="left"/>
    </xf>
    <xf numFmtId="0" fontId="23" fillId="4" borderId="0" xfId="0" applyFont="1" applyFill="1" applyAlignment="1">
      <alignment horizontal="center"/>
    </xf>
    <xf numFmtId="0" fontId="42" fillId="6" borderId="130" xfId="0" applyFont="1" applyFill="1" applyBorder="1" applyAlignment="1">
      <alignment horizontal="left" vertical="top"/>
    </xf>
    <xf numFmtId="0" fontId="40" fillId="4" borderId="136" xfId="0" applyFont="1" applyFill="1" applyBorder="1" applyAlignment="1">
      <alignment horizontal="left"/>
    </xf>
    <xf numFmtId="0" fontId="23" fillId="4" borderId="136" xfId="0" applyFont="1" applyFill="1" applyBorder="1" applyAlignment="1">
      <alignment horizontal="center"/>
    </xf>
    <xf numFmtId="0" fontId="41" fillId="4" borderId="136" xfId="0" applyFont="1" applyFill="1" applyBorder="1" applyAlignment="1">
      <alignment horizontal="left"/>
    </xf>
    <xf numFmtId="0" fontId="0" fillId="4" borderId="132" xfId="0" applyFill="1" applyBorder="1" applyAlignment="1">
      <alignment horizontal="center"/>
    </xf>
    <xf numFmtId="0" fontId="6" fillId="2" borderId="0" xfId="0" applyFont="1" applyFill="1" applyAlignment="1">
      <alignment horizontal="left" vertical="center" wrapText="1"/>
    </xf>
    <xf numFmtId="0" fontId="27" fillId="11" borderId="0" xfId="0" applyFont="1" applyFill="1"/>
    <xf numFmtId="0" fontId="49" fillId="26" borderId="0" xfId="0" applyFont="1" applyFill="1"/>
    <xf numFmtId="0" fontId="0" fillId="11" borderId="0" xfId="0" applyFill="1" applyAlignment="1">
      <alignment horizontal="right"/>
    </xf>
    <xf numFmtId="0" fontId="50" fillId="4" borderId="0" xfId="0" applyFont="1" applyFill="1" applyAlignment="1">
      <alignment horizontal="left"/>
    </xf>
    <xf numFmtId="0" fontId="12" fillId="4" borderId="0" xfId="0" applyFont="1" applyFill="1" applyAlignment="1">
      <alignment horizontal="left"/>
    </xf>
    <xf numFmtId="0" fontId="23" fillId="2" borderId="91" xfId="0" applyFont="1" applyFill="1" applyBorder="1"/>
    <xf numFmtId="0" fontId="0" fillId="2" borderId="92" xfId="0" applyFill="1" applyBorder="1" applyAlignment="1">
      <alignment horizontal="left" wrapText="1"/>
    </xf>
    <xf numFmtId="0" fontId="0" fillId="2" borderId="162" xfId="0" applyFill="1" applyBorder="1" applyAlignment="1">
      <alignment wrapText="1"/>
    </xf>
    <xf numFmtId="0" fontId="0" fillId="2" borderId="92" xfId="0" applyFill="1" applyBorder="1" applyAlignment="1">
      <alignment wrapText="1"/>
    </xf>
    <xf numFmtId="0" fontId="52" fillId="4" borderId="129" xfId="0" applyFont="1" applyFill="1" applyBorder="1" applyAlignment="1">
      <alignment vertical="top"/>
    </xf>
    <xf numFmtId="0" fontId="52" fillId="4" borderId="129" xfId="0" applyFont="1" applyFill="1" applyBorder="1" applyAlignment="1">
      <alignment horizontal="right" vertical="top"/>
    </xf>
    <xf numFmtId="0" fontId="3" fillId="3" borderId="163" xfId="0" applyFont="1" applyFill="1" applyBorder="1" applyAlignment="1">
      <alignment horizontal="left" vertical="top"/>
    </xf>
    <xf numFmtId="43" fontId="0" fillId="0" borderId="71" xfId="1" applyFont="1" applyBorder="1" applyAlignment="1" applyProtection="1">
      <alignment vertical="center"/>
      <protection locked="0"/>
    </xf>
    <xf numFmtId="43" fontId="0" fillId="0" borderId="164" xfId="1" applyFont="1" applyBorder="1" applyAlignment="1" applyProtection="1">
      <alignment vertical="center"/>
      <protection locked="0"/>
    </xf>
    <xf numFmtId="0" fontId="34" fillId="10" borderId="140" xfId="5" applyAlignment="1">
      <alignment horizontal="center"/>
    </xf>
    <xf numFmtId="0" fontId="0" fillId="12" borderId="0" xfId="0" applyFill="1" applyAlignment="1">
      <alignment horizontal="left"/>
    </xf>
    <xf numFmtId="0" fontId="1" fillId="0" borderId="0" xfId="2" applyAlignment="1">
      <alignment horizontal="left"/>
    </xf>
    <xf numFmtId="0" fontId="0" fillId="16" borderId="0" xfId="0" applyFill="1" applyAlignment="1">
      <alignment horizontal="left" vertical="top" wrapText="1"/>
    </xf>
    <xf numFmtId="0" fontId="0" fillId="16" borderId="0" xfId="0" applyFill="1" applyAlignment="1">
      <alignment vertical="top" wrapText="1"/>
    </xf>
    <xf numFmtId="0" fontId="34" fillId="10" borderId="140" xfId="5" applyAlignment="1">
      <alignment horizontal="left"/>
    </xf>
    <xf numFmtId="0" fontId="0" fillId="24" borderId="0" xfId="0" applyFill="1"/>
    <xf numFmtId="0" fontId="1" fillId="19" borderId="0" xfId="2" applyFill="1"/>
    <xf numFmtId="0" fontId="0" fillId="16" borderId="0" xfId="0" applyFill="1" applyAlignment="1">
      <alignment horizontal="center"/>
    </xf>
    <xf numFmtId="0" fontId="0" fillId="16" borderId="0" xfId="0" applyFill="1" applyAlignment="1">
      <alignment horizontal="center" wrapText="1"/>
    </xf>
    <xf numFmtId="0" fontId="0" fillId="16" borderId="0" xfId="0" applyFill="1" applyAlignment="1">
      <alignment horizontal="center" vertical="top" wrapText="1"/>
    </xf>
    <xf numFmtId="0" fontId="5" fillId="8" borderId="0" xfId="0" applyFont="1"/>
    <xf numFmtId="0" fontId="5" fillId="14" borderId="0" xfId="0" applyFont="1" applyFill="1"/>
    <xf numFmtId="0" fontId="5" fillId="24" borderId="0" xfId="0" applyFont="1" applyFill="1"/>
    <xf numFmtId="0" fontId="5" fillId="11" borderId="0" xfId="0" applyFont="1" applyFill="1"/>
    <xf numFmtId="0" fontId="53" fillId="11" borderId="0" xfId="0" applyFont="1" applyFill="1"/>
    <xf numFmtId="0" fontId="53" fillId="15" borderId="0" xfId="0" applyFont="1" applyFill="1"/>
    <xf numFmtId="0" fontId="5" fillId="15" borderId="0" xfId="0" applyFont="1" applyFill="1"/>
    <xf numFmtId="0" fontId="53" fillId="13" borderId="0" xfId="0" applyFont="1" applyFill="1"/>
    <xf numFmtId="0" fontId="5" fillId="13" borderId="0" xfId="0" applyFont="1" applyFill="1"/>
    <xf numFmtId="0" fontId="5" fillId="12" borderId="0" xfId="0" applyFont="1" applyFill="1"/>
    <xf numFmtId="0" fontId="5" fillId="12" borderId="0" xfId="0" applyFont="1" applyFill="1" applyAlignment="1">
      <alignment horizontal="center"/>
    </xf>
    <xf numFmtId="0" fontId="5" fillId="12" borderId="0" xfId="0" applyFont="1" applyFill="1" applyAlignment="1">
      <alignment horizontal="left"/>
    </xf>
    <xf numFmtId="0" fontId="5" fillId="16" borderId="0" xfId="0" applyFont="1" applyFill="1"/>
    <xf numFmtId="0" fontId="5" fillId="16" borderId="0" xfId="0" applyFont="1" applyFill="1" applyAlignment="1">
      <alignment horizontal="center"/>
    </xf>
    <xf numFmtId="0" fontId="5" fillId="8" borderId="0" xfId="0" applyFont="1" applyAlignment="1">
      <alignment wrapText="1"/>
    </xf>
    <xf numFmtId="0" fontId="5" fillId="13" borderId="0" xfId="0" applyFont="1" applyFill="1" applyAlignment="1">
      <alignment wrapText="1"/>
    </xf>
    <xf numFmtId="0" fontId="5" fillId="0" borderId="0" xfId="2" applyFont="1"/>
    <xf numFmtId="0" fontId="5" fillId="23" borderId="0" xfId="2" applyFont="1" applyFill="1"/>
    <xf numFmtId="0" fontId="5" fillId="11" borderId="0" xfId="2" applyFont="1" applyFill="1"/>
    <xf numFmtId="0" fontId="5" fillId="24" borderId="0" xfId="2" applyFont="1" applyFill="1"/>
    <xf numFmtId="0" fontId="5" fillId="18" borderId="0" xfId="0" applyFont="1" applyFill="1"/>
    <xf numFmtId="0" fontId="10" fillId="0" borderId="0" xfId="2" applyFont="1"/>
    <xf numFmtId="0" fontId="5" fillId="8" borderId="0" xfId="0" applyFont="1" applyAlignment="1">
      <alignment horizontal="left" wrapText="1"/>
    </xf>
    <xf numFmtId="0" fontId="5" fillId="14" borderId="0" xfId="0" applyFont="1" applyFill="1" applyAlignment="1">
      <alignment horizontal="left" wrapText="1"/>
    </xf>
    <xf numFmtId="0" fontId="5" fillId="24" borderId="0" xfId="0" applyFont="1" applyFill="1" applyAlignment="1">
      <alignment horizontal="left" wrapText="1"/>
    </xf>
    <xf numFmtId="0" fontId="5" fillId="11" borderId="0" xfId="0" applyFont="1" applyFill="1" applyAlignment="1">
      <alignment horizontal="left" vertical="top" wrapText="1"/>
    </xf>
    <xf numFmtId="0" fontId="5" fillId="11" borderId="0" xfId="0" applyFont="1" applyFill="1" applyAlignment="1">
      <alignment vertical="top" wrapText="1"/>
    </xf>
    <xf numFmtId="0" fontId="5" fillId="15" borderId="0" xfId="0" applyFont="1" applyFill="1" applyAlignment="1">
      <alignment horizontal="left" wrapText="1"/>
    </xf>
    <xf numFmtId="0" fontId="5" fillId="13" borderId="0" xfId="0" applyFont="1" applyFill="1" applyAlignment="1">
      <alignment horizontal="left" wrapText="1"/>
    </xf>
    <xf numFmtId="0" fontId="5" fillId="12" borderId="0" xfId="0" applyFont="1" applyFill="1" applyAlignment="1">
      <alignment horizontal="left" wrapText="1"/>
    </xf>
    <xf numFmtId="0" fontId="5" fillId="16" borderId="0" xfId="0" applyFont="1" applyFill="1" applyAlignment="1">
      <alignment horizontal="left" wrapText="1"/>
    </xf>
    <xf numFmtId="0" fontId="5" fillId="16" borderId="0" xfId="0" applyFont="1" applyFill="1" applyAlignment="1">
      <alignment horizontal="center" wrapText="1"/>
    </xf>
    <xf numFmtId="0" fontId="54" fillId="9" borderId="140" xfId="4" applyFont="1" applyAlignment="1">
      <alignment horizontal="left" wrapText="1"/>
    </xf>
    <xf numFmtId="0" fontId="55" fillId="10" borderId="140" xfId="5" applyFont="1" applyAlignment="1">
      <alignment horizontal="left" wrapText="1"/>
    </xf>
    <xf numFmtId="0" fontId="5" fillId="14" borderId="0" xfId="0" applyFont="1" applyFill="1" applyAlignment="1">
      <alignment wrapText="1"/>
    </xf>
    <xf numFmtId="0" fontId="5" fillId="24" borderId="0" xfId="0" applyFont="1" applyFill="1" applyAlignment="1">
      <alignment wrapText="1"/>
    </xf>
    <xf numFmtId="0" fontId="5" fillId="11" borderId="0" xfId="0" applyFont="1" applyFill="1" applyAlignment="1">
      <alignment wrapText="1"/>
    </xf>
    <xf numFmtId="0" fontId="5" fillId="15" borderId="0" xfId="0" applyFont="1" applyFill="1" applyAlignment="1">
      <alignment wrapText="1"/>
    </xf>
    <xf numFmtId="0" fontId="5" fillId="12" borderId="0" xfId="0" applyFont="1" applyFill="1" applyAlignment="1">
      <alignment wrapText="1"/>
    </xf>
    <xf numFmtId="0" fontId="5" fillId="12" borderId="0" xfId="0" applyFont="1" applyFill="1" applyAlignment="1">
      <alignment horizontal="center" wrapText="1"/>
    </xf>
    <xf numFmtId="0" fontId="5" fillId="16" borderId="0" xfId="0" applyFont="1" applyFill="1" applyAlignment="1">
      <alignment wrapText="1"/>
    </xf>
    <xf numFmtId="0" fontId="54" fillId="9" borderId="140" xfId="4" applyFont="1" applyAlignment="1">
      <alignment wrapText="1"/>
    </xf>
    <xf numFmtId="0" fontId="55" fillId="10" borderId="140" xfId="5" applyFont="1" applyAlignment="1">
      <alignment wrapText="1"/>
    </xf>
    <xf numFmtId="0" fontId="5" fillId="23" borderId="0" xfId="2" applyFont="1" applyFill="1" applyAlignment="1">
      <alignment horizontal="center" wrapText="1"/>
    </xf>
    <xf numFmtId="0" fontId="5" fillId="18" borderId="0" xfId="0" applyFont="1" applyFill="1" applyAlignment="1">
      <alignment wrapText="1"/>
    </xf>
    <xf numFmtId="0" fontId="0" fillId="8" borderId="0" xfId="0" applyAlignment="1">
      <alignment horizontal="right"/>
    </xf>
    <xf numFmtId="0" fontId="0" fillId="13" borderId="0" xfId="0" applyFill="1" applyAlignment="1">
      <alignment horizontal="left" wrapText="1"/>
    </xf>
    <xf numFmtId="0" fontId="0" fillId="0" borderId="0" xfId="2" applyFont="1"/>
    <xf numFmtId="0" fontId="0" fillId="12" borderId="0" xfId="2" applyFont="1" applyFill="1"/>
    <xf numFmtId="0" fontId="0" fillId="23" borderId="0" xfId="2" applyFont="1" applyFill="1"/>
    <xf numFmtId="0" fontId="0" fillId="11" borderId="0" xfId="2" applyFont="1" applyFill="1"/>
    <xf numFmtId="0" fontId="0" fillId="24" borderId="0" xfId="2" applyFont="1" applyFill="1"/>
    <xf numFmtId="0" fontId="5" fillId="23" borderId="0" xfId="2" applyFont="1" applyFill="1" applyAlignment="1">
      <alignment wrapText="1"/>
    </xf>
    <xf numFmtId="0" fontId="5" fillId="21" borderId="0" xfId="2" applyFont="1" applyFill="1"/>
    <xf numFmtId="0" fontId="0" fillId="21" borderId="0" xfId="2" applyFont="1" applyFill="1"/>
    <xf numFmtId="0" fontId="33" fillId="9" borderId="140" xfId="4" applyAlignment="1">
      <alignment wrapText="1"/>
    </xf>
    <xf numFmtId="0" fontId="0" fillId="3" borderId="166" xfId="0" applyFill="1" applyBorder="1" applyAlignment="1">
      <alignment horizontal="left" vertical="top" wrapText="1"/>
    </xf>
    <xf numFmtId="0" fontId="1" fillId="12" borderId="0" xfId="2" applyFill="1" applyAlignment="1">
      <alignment horizontal="left"/>
    </xf>
    <xf numFmtId="0" fontId="0" fillId="28" borderId="0" xfId="0" applyFill="1"/>
    <xf numFmtId="0" fontId="57" fillId="10" borderId="165" xfId="7" applyFont="1" applyAlignment="1">
      <alignment horizontal="left" wrapText="1"/>
    </xf>
    <xf numFmtId="0" fontId="58" fillId="2" borderId="84" xfId="0" applyFont="1" applyFill="1" applyBorder="1"/>
    <xf numFmtId="0" fontId="58" fillId="7" borderId="87" xfId="0" applyFont="1" applyFill="1" applyBorder="1"/>
    <xf numFmtId="164" fontId="59" fillId="7" borderId="1" xfId="1" applyNumberFormat="1" applyFont="1" applyFill="1" applyBorder="1"/>
    <xf numFmtId="0" fontId="58" fillId="7" borderId="85" xfId="0" applyFont="1" applyFill="1" applyBorder="1"/>
    <xf numFmtId="0" fontId="60" fillId="7" borderId="5" xfId="0" applyFont="1" applyFill="1" applyBorder="1" applyAlignment="1">
      <alignment horizontal="right"/>
    </xf>
    <xf numFmtId="0" fontId="60" fillId="7" borderId="3" xfId="0" applyFont="1" applyFill="1" applyBorder="1" applyAlignment="1">
      <alignment horizontal="right"/>
    </xf>
    <xf numFmtId="164" fontId="61" fillId="7" borderId="1" xfId="1" applyNumberFormat="1" applyFont="1" applyFill="1" applyBorder="1"/>
    <xf numFmtId="0" fontId="60" fillId="2" borderId="1" xfId="0" applyFont="1" applyFill="1" applyBorder="1" applyAlignment="1">
      <alignment horizontal="center" vertical="top" wrapText="1"/>
    </xf>
    <xf numFmtId="0" fontId="60" fillId="2" borderId="2" xfId="0" applyFont="1" applyFill="1" applyBorder="1" applyAlignment="1">
      <alignment horizontal="center" vertical="top" wrapText="1"/>
    </xf>
    <xf numFmtId="0" fontId="60" fillId="2" borderId="86" xfId="0" applyFont="1" applyFill="1" applyBorder="1" applyAlignment="1">
      <alignment horizontal="center" vertical="top" wrapText="1"/>
    </xf>
    <xf numFmtId="164" fontId="63" fillId="7" borderId="78" xfId="0" applyNumberFormat="1" applyFont="1" applyFill="1" applyBorder="1" applyAlignment="1">
      <alignment horizontal="right" vertical="center"/>
    </xf>
    <xf numFmtId="165" fontId="63" fillId="7" borderId="78" xfId="0" applyNumberFormat="1" applyFont="1" applyFill="1" applyBorder="1" applyAlignment="1">
      <alignment horizontal="right" vertical="center"/>
    </xf>
    <xf numFmtId="165" fontId="63" fillId="7" borderId="77" xfId="0" applyNumberFormat="1" applyFont="1" applyFill="1" applyBorder="1" applyAlignment="1">
      <alignment horizontal="right" vertical="center"/>
    </xf>
    <xf numFmtId="0" fontId="60" fillId="7" borderId="13" xfId="0" applyFont="1" applyFill="1" applyBorder="1" applyAlignment="1">
      <alignment horizontal="right" vertical="center"/>
    </xf>
    <xf numFmtId="0" fontId="58" fillId="3" borderId="49" xfId="0" applyFont="1" applyFill="1" applyBorder="1" applyAlignment="1">
      <alignment horizontal="left" vertical="top"/>
    </xf>
    <xf numFmtId="0" fontId="58" fillId="3" borderId="21" xfId="0" applyFont="1" applyFill="1" applyBorder="1" applyAlignment="1">
      <alignment vertical="top" wrapText="1"/>
    </xf>
    <xf numFmtId="164" fontId="59" fillId="7" borderId="53" xfId="0" applyNumberFormat="1" applyFont="1" applyFill="1" applyBorder="1"/>
    <xf numFmtId="165" fontId="59" fillId="7" borderId="53" xfId="0" applyNumberFormat="1" applyFont="1" applyFill="1" applyBorder="1"/>
    <xf numFmtId="165" fontId="59" fillId="7" borderId="73" xfId="0" applyNumberFormat="1" applyFont="1" applyFill="1" applyBorder="1"/>
    <xf numFmtId="0" fontId="58" fillId="3" borderId="50" xfId="0" applyFont="1" applyFill="1" applyBorder="1" applyAlignment="1">
      <alignment horizontal="left" vertical="top"/>
    </xf>
    <xf numFmtId="0" fontId="58" fillId="3" borderId="20" xfId="0" applyFont="1" applyFill="1" applyBorder="1" applyAlignment="1">
      <alignment vertical="top" wrapText="1"/>
    </xf>
    <xf numFmtId="164" fontId="59" fillId="7" borderId="56" xfId="0" applyNumberFormat="1" applyFont="1" applyFill="1" applyBorder="1"/>
    <xf numFmtId="165" fontId="59" fillId="7" borderId="56" xfId="0" applyNumberFormat="1" applyFont="1" applyFill="1" applyBorder="1"/>
    <xf numFmtId="165" fontId="59" fillId="7" borderId="74" xfId="0" applyNumberFormat="1" applyFont="1" applyFill="1" applyBorder="1"/>
    <xf numFmtId="0" fontId="58" fillId="3" borderId="75" xfId="0" applyFont="1" applyFill="1" applyBorder="1" applyAlignment="1">
      <alignment horizontal="left" vertical="top"/>
    </xf>
    <xf numFmtId="0" fontId="58" fillId="3" borderId="19" xfId="0" applyFont="1" applyFill="1" applyBorder="1" applyAlignment="1">
      <alignment vertical="top" wrapText="1"/>
    </xf>
    <xf numFmtId="164" fontId="59" fillId="7" borderId="59" xfId="0" applyNumberFormat="1" applyFont="1" applyFill="1" applyBorder="1"/>
    <xf numFmtId="164" fontId="59" fillId="7" borderId="71" xfId="0" applyNumberFormat="1" applyFont="1" applyFill="1" applyBorder="1"/>
    <xf numFmtId="165" fontId="59" fillId="7" borderId="71" xfId="0" applyNumberFormat="1" applyFont="1" applyFill="1" applyBorder="1"/>
    <xf numFmtId="165" fontId="59" fillId="7" borderId="76" xfId="0" applyNumberFormat="1" applyFont="1" applyFill="1" applyBorder="1"/>
    <xf numFmtId="0" fontId="64" fillId="7" borderId="51" xfId="0" applyFont="1" applyFill="1" applyBorder="1" applyAlignment="1">
      <alignment horizontal="right" vertical="center"/>
    </xf>
    <xf numFmtId="164" fontId="61" fillId="7" borderId="78" xfId="0" applyNumberFormat="1" applyFont="1" applyFill="1" applyBorder="1" applyAlignment="1">
      <alignment horizontal="right" vertical="center"/>
    </xf>
    <xf numFmtId="165" fontId="61" fillId="7" borderId="78" xfId="0" applyNumberFormat="1" applyFont="1" applyFill="1" applyBorder="1" applyAlignment="1">
      <alignment horizontal="right" vertical="center"/>
    </xf>
    <xf numFmtId="165" fontId="61" fillId="7" borderId="77" xfId="0" applyNumberFormat="1" applyFont="1" applyFill="1" applyBorder="1" applyAlignment="1">
      <alignment horizontal="right" vertical="center"/>
    </xf>
    <xf numFmtId="0" fontId="0" fillId="4" borderId="0" xfId="0" applyFill="1" applyAlignment="1">
      <alignment horizontal="left" vertical="top" wrapText="1"/>
    </xf>
    <xf numFmtId="0" fontId="0" fillId="0" borderId="5" xfId="0" applyFill="1" applyBorder="1" applyAlignment="1" applyProtection="1">
      <alignment horizontal="left" vertical="top" wrapText="1"/>
      <protection locked="0"/>
    </xf>
    <xf numFmtId="0" fontId="0" fillId="0" borderId="4" xfId="0" applyFill="1" applyBorder="1" applyAlignment="1" applyProtection="1">
      <alignment horizontal="left" vertical="top" wrapText="1"/>
      <protection locked="0"/>
    </xf>
    <xf numFmtId="0" fontId="0" fillId="0" borderId="3" xfId="0" applyFill="1" applyBorder="1" applyAlignment="1" applyProtection="1">
      <alignment horizontal="left" vertical="top" wrapText="1"/>
      <protection locked="0"/>
    </xf>
    <xf numFmtId="0" fontId="0" fillId="2" borderId="0" xfId="0" applyFill="1" applyAlignment="1" applyProtection="1">
      <alignment horizontal="center"/>
      <protection locked="0"/>
    </xf>
    <xf numFmtId="0" fontId="0" fillId="2" borderId="129" xfId="0" applyFill="1" applyBorder="1" applyAlignment="1">
      <alignment horizontal="left" wrapText="1"/>
    </xf>
    <xf numFmtId="0" fontId="0" fillId="2" borderId="0" xfId="0" applyFill="1" applyAlignment="1">
      <alignment horizontal="left" wrapText="1"/>
    </xf>
    <xf numFmtId="0" fontId="0" fillId="0" borderId="144" xfId="0" applyFill="1" applyBorder="1" applyAlignment="1" applyProtection="1">
      <alignment horizontal="left" vertical="top" wrapText="1"/>
      <protection locked="0"/>
    </xf>
    <xf numFmtId="0" fontId="0" fillId="0" borderId="145" xfId="0" applyFill="1" applyBorder="1" applyAlignment="1" applyProtection="1">
      <alignment horizontal="left" vertical="top" wrapText="1"/>
      <protection locked="0"/>
    </xf>
    <xf numFmtId="0" fontId="0" fillId="0" borderId="146" xfId="0" applyFill="1" applyBorder="1" applyAlignment="1" applyProtection="1">
      <alignment horizontal="left" vertical="top" wrapText="1"/>
      <protection locked="0"/>
    </xf>
    <xf numFmtId="0" fontId="35" fillId="0" borderId="5" xfId="6" applyFill="1" applyBorder="1" applyAlignment="1" applyProtection="1">
      <alignment horizontal="left" vertical="top" wrapText="1"/>
      <protection locked="0"/>
    </xf>
    <xf numFmtId="0" fontId="12" fillId="5" borderId="25"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0" fillId="4" borderId="5" xfId="0" applyFill="1" applyBorder="1" applyAlignment="1" applyProtection="1">
      <alignment horizontal="left" vertical="top" wrapText="1"/>
      <protection locked="0"/>
    </xf>
    <xf numFmtId="0" fontId="0" fillId="4" borderId="4" xfId="0" applyFill="1" applyBorder="1" applyAlignment="1" applyProtection="1">
      <alignment horizontal="left" vertical="top" wrapText="1"/>
      <protection locked="0"/>
    </xf>
    <xf numFmtId="0" fontId="0" fillId="4" borderId="3" xfId="0" applyFill="1" applyBorder="1" applyAlignment="1" applyProtection="1">
      <alignment horizontal="left" vertical="top" wrapText="1"/>
      <protection locked="0"/>
    </xf>
    <xf numFmtId="0" fontId="6" fillId="4" borderId="5" xfId="0" applyFont="1" applyFill="1" applyBorder="1" applyAlignment="1" applyProtection="1">
      <alignment horizontal="center" vertical="center" wrapText="1"/>
      <protection locked="0"/>
    </xf>
    <xf numFmtId="0" fontId="6" fillId="4" borderId="4" xfId="0" applyFont="1" applyFill="1" applyBorder="1" applyAlignment="1" applyProtection="1">
      <alignment horizontal="center" vertical="center" wrapText="1"/>
      <protection locked="0"/>
    </xf>
    <xf numFmtId="0" fontId="6" fillId="4" borderId="3" xfId="0" applyFont="1" applyFill="1" applyBorder="1" applyAlignment="1" applyProtection="1">
      <alignment horizontal="center" vertical="center" wrapText="1"/>
      <protection locked="0"/>
    </xf>
    <xf numFmtId="0" fontId="3" fillId="3" borderId="4" xfId="0" applyFont="1" applyFill="1" applyBorder="1" applyAlignment="1">
      <alignment horizontal="left" vertical="top" wrapText="1"/>
    </xf>
    <xf numFmtId="0" fontId="3" fillId="3" borderId="3" xfId="0" applyFont="1" applyFill="1" applyBorder="1" applyAlignment="1">
      <alignment horizontal="left" vertical="top" wrapText="1"/>
    </xf>
    <xf numFmtId="0" fontId="8" fillId="3" borderId="4" xfId="0" applyFont="1" applyFill="1" applyBorder="1" applyAlignment="1">
      <alignment horizontal="left" vertical="top" wrapText="1"/>
    </xf>
    <xf numFmtId="0" fontId="8" fillId="3" borderId="3" xfId="0" applyFont="1" applyFill="1" applyBorder="1" applyAlignment="1">
      <alignment horizontal="left" vertical="top" wrapText="1"/>
    </xf>
    <xf numFmtId="0" fontId="9" fillId="6" borderId="16" xfId="0" applyFont="1" applyFill="1" applyBorder="1" applyAlignment="1">
      <alignment horizontal="left" vertical="top" wrapText="1"/>
    </xf>
    <xf numFmtId="0" fontId="9" fillId="6" borderId="16" xfId="0" applyFont="1" applyFill="1" applyBorder="1" applyAlignment="1">
      <alignment horizontal="left" vertical="top"/>
    </xf>
    <xf numFmtId="0" fontId="0" fillId="3" borderId="4" xfId="0" applyFill="1" applyBorder="1" applyAlignment="1">
      <alignment horizontal="left" vertical="top" wrapText="1"/>
    </xf>
    <xf numFmtId="0" fontId="0" fillId="3" borderId="3" xfId="0" applyFill="1" applyBorder="1" applyAlignment="1">
      <alignment horizontal="left" vertical="top" wrapText="1"/>
    </xf>
    <xf numFmtId="0" fontId="6" fillId="2" borderId="0" xfId="0" applyFont="1" applyFill="1" applyAlignment="1" applyProtection="1">
      <alignment horizontal="center" vertical="top" wrapText="1"/>
      <protection locked="0"/>
    </xf>
    <xf numFmtId="0" fontId="10" fillId="4" borderId="115" xfId="0" applyFont="1" applyFill="1" applyBorder="1" applyAlignment="1" applyProtection="1">
      <alignment horizontal="left" vertical="top" wrapText="1"/>
      <protection locked="0"/>
    </xf>
    <xf numFmtId="0" fontId="10" fillId="4" borderId="16" xfId="0" applyFont="1" applyFill="1" applyBorder="1" applyAlignment="1" applyProtection="1">
      <alignment horizontal="left" vertical="top" wrapText="1"/>
      <protection locked="0"/>
    </xf>
    <xf numFmtId="0" fontId="10" fillId="4" borderId="86" xfId="0" applyFont="1" applyFill="1" applyBorder="1" applyAlignment="1" applyProtection="1">
      <alignment horizontal="left" vertical="top" wrapText="1"/>
      <protection locked="0"/>
    </xf>
    <xf numFmtId="0" fontId="10" fillId="4" borderId="23" xfId="0" applyFont="1" applyFill="1" applyBorder="1" applyAlignment="1" applyProtection="1">
      <alignment horizontal="left" vertical="top" wrapText="1"/>
      <protection locked="0"/>
    </xf>
    <xf numFmtId="0" fontId="10" fillId="4" borderId="15" xfId="0" applyFont="1" applyFill="1" applyBorder="1" applyAlignment="1" applyProtection="1">
      <alignment horizontal="left" vertical="top" wrapText="1"/>
      <protection locked="0"/>
    </xf>
    <xf numFmtId="0" fontId="10" fillId="4" borderId="12" xfId="0" applyFont="1" applyFill="1" applyBorder="1" applyAlignment="1" applyProtection="1">
      <alignment horizontal="left" vertical="top" wrapText="1"/>
      <protection locked="0"/>
    </xf>
    <xf numFmtId="0" fontId="5" fillId="3" borderId="15" xfId="0" quotePrefix="1" applyFont="1" applyFill="1" applyBorder="1" applyAlignment="1">
      <alignment horizontal="left" vertical="top" wrapText="1"/>
    </xf>
    <xf numFmtId="0" fontId="5" fillId="3" borderId="12" xfId="0" quotePrefix="1" applyFont="1" applyFill="1" applyBorder="1" applyAlignment="1">
      <alignment horizontal="left" vertical="top" wrapText="1"/>
    </xf>
    <xf numFmtId="0" fontId="10" fillId="6" borderId="0" xfId="0" quotePrefix="1" applyFont="1" applyFill="1" applyAlignment="1">
      <alignment horizontal="left" vertical="top" wrapText="1"/>
    </xf>
    <xf numFmtId="0" fontId="0" fillId="3" borderId="129" xfId="0" applyFill="1" applyBorder="1" applyAlignment="1">
      <alignment horizontal="left" vertical="top" wrapText="1"/>
    </xf>
    <xf numFmtId="0" fontId="0" fillId="3" borderId="130" xfId="0" applyFill="1" applyBorder="1" applyAlignment="1">
      <alignment horizontal="left" vertical="top" wrapText="1"/>
    </xf>
    <xf numFmtId="0" fontId="0" fillId="3" borderId="0" xfId="0" applyFill="1" applyAlignment="1">
      <alignment horizontal="left" vertical="top" wrapText="1"/>
    </xf>
    <xf numFmtId="0" fontId="0" fillId="3" borderId="136" xfId="0" applyFill="1" applyBorder="1" applyAlignment="1">
      <alignment horizontal="left" vertical="top" wrapText="1"/>
    </xf>
    <xf numFmtId="0" fontId="0" fillId="3" borderId="124" xfId="0" applyFill="1" applyBorder="1" applyAlignment="1">
      <alignment horizontal="left" vertical="top" wrapText="1"/>
    </xf>
    <xf numFmtId="0" fontId="0" fillId="3" borderId="132" xfId="0" applyFill="1" applyBorder="1" applyAlignment="1">
      <alignment horizontal="left" vertical="top" wrapText="1"/>
    </xf>
    <xf numFmtId="0" fontId="0" fillId="3" borderId="128" xfId="0" applyFill="1" applyBorder="1" applyAlignment="1">
      <alignment horizontal="left" vertical="top"/>
    </xf>
    <xf numFmtId="0" fontId="0" fillId="3" borderId="135" xfId="0" applyFill="1" applyBorder="1" applyAlignment="1">
      <alignment horizontal="left" vertical="top"/>
    </xf>
    <xf numFmtId="0" fontId="0" fillId="3" borderId="131" xfId="0" applyFill="1" applyBorder="1" applyAlignment="1">
      <alignment horizontal="left" vertical="top"/>
    </xf>
    <xf numFmtId="0" fontId="10" fillId="6" borderId="131" xfId="0" quotePrefix="1" applyFont="1" applyFill="1" applyBorder="1" applyAlignment="1">
      <alignment horizontal="left" vertical="top" wrapText="1"/>
    </xf>
    <xf numFmtId="0" fontId="10" fillId="6" borderId="124" xfId="0" quotePrefix="1" applyFont="1" applyFill="1" applyBorder="1" applyAlignment="1">
      <alignment horizontal="left" vertical="top" wrapText="1"/>
    </xf>
    <xf numFmtId="0" fontId="10" fillId="6" borderId="132" xfId="0" quotePrefix="1" applyFont="1" applyFill="1" applyBorder="1" applyAlignment="1">
      <alignment horizontal="left" vertical="top" wrapText="1"/>
    </xf>
    <xf numFmtId="0" fontId="15" fillId="3" borderId="0" xfId="0" quotePrefix="1" applyFont="1" applyFill="1" applyAlignment="1">
      <alignment horizontal="left" vertical="top" wrapText="1"/>
    </xf>
    <xf numFmtId="0" fontId="15" fillId="3" borderId="0" xfId="0" applyFont="1" applyFill="1" applyAlignment="1">
      <alignment horizontal="left" vertical="top" wrapText="1"/>
    </xf>
    <xf numFmtId="0" fontId="6" fillId="4" borderId="1" xfId="0" applyFont="1" applyFill="1" applyBorder="1" applyAlignment="1" applyProtection="1">
      <alignment horizontal="left" vertical="top" wrapText="1"/>
      <protection locked="0"/>
    </xf>
    <xf numFmtId="16" fontId="6" fillId="4" borderId="5" xfId="0" applyNumberFormat="1" applyFont="1" applyFill="1" applyBorder="1" applyAlignment="1" applyProtection="1">
      <alignment horizontal="center" vertical="center" wrapText="1"/>
      <protection locked="0"/>
    </xf>
    <xf numFmtId="0" fontId="10" fillId="4" borderId="117" xfId="0" applyFont="1" applyFill="1" applyBorder="1" applyAlignment="1" applyProtection="1">
      <alignment horizontal="left" vertical="top" wrapText="1"/>
      <protection locked="0"/>
    </xf>
    <xf numFmtId="0" fontId="3" fillId="3" borderId="97" xfId="0" applyFont="1" applyFill="1" applyBorder="1" applyAlignment="1">
      <alignment horizontal="left" vertical="top" wrapText="1"/>
    </xf>
    <xf numFmtId="0" fontId="0" fillId="3" borderId="134" xfId="0" applyFill="1" applyBorder="1" applyAlignment="1">
      <alignment horizontal="left" vertical="top" wrapText="1"/>
    </xf>
    <xf numFmtId="164" fontId="6" fillId="4" borderId="86" xfId="1" applyNumberFormat="1" applyFont="1" applyFill="1" applyBorder="1" applyAlignment="1" applyProtection="1">
      <alignment horizontal="center" vertical="top" wrapText="1"/>
      <protection locked="0"/>
    </xf>
    <xf numFmtId="164" fontId="6" fillId="4" borderId="12" xfId="1" applyNumberFormat="1" applyFont="1" applyFill="1" applyBorder="1" applyAlignment="1" applyProtection="1">
      <alignment horizontal="center" vertical="top" wrapText="1"/>
      <protection locked="0"/>
    </xf>
    <xf numFmtId="0" fontId="3" fillId="3" borderId="129" xfId="0" applyFont="1" applyFill="1" applyBorder="1" applyAlignment="1">
      <alignment horizontal="left" vertical="top" wrapText="1"/>
    </xf>
    <xf numFmtId="0" fontId="5" fillId="4" borderId="5" xfId="0" applyFont="1" applyFill="1" applyBorder="1" applyAlignment="1" applyProtection="1">
      <alignment horizontal="left" vertical="top" wrapText="1"/>
      <protection locked="0"/>
    </xf>
    <xf numFmtId="0" fontId="5" fillId="4" borderId="4" xfId="0" applyFont="1" applyFill="1" applyBorder="1" applyAlignment="1" applyProtection="1">
      <alignment horizontal="left" vertical="top" wrapText="1"/>
      <protection locked="0"/>
    </xf>
    <xf numFmtId="0" fontId="5" fillId="4" borderId="3" xfId="0" applyFont="1" applyFill="1" applyBorder="1" applyAlignment="1" applyProtection="1">
      <alignment horizontal="left" vertical="top" wrapText="1"/>
      <protection locked="0"/>
    </xf>
    <xf numFmtId="0" fontId="9" fillId="6" borderId="128" xfId="0" applyFont="1" applyFill="1" applyBorder="1" applyAlignment="1">
      <alignment horizontal="left" vertical="top" wrapText="1"/>
    </xf>
    <xf numFmtId="0" fontId="9" fillId="6" borderId="129" xfId="0" applyFont="1" applyFill="1" applyBorder="1" applyAlignment="1">
      <alignment horizontal="left" vertical="top" wrapText="1"/>
    </xf>
    <xf numFmtId="0" fontId="9" fillId="6" borderId="130" xfId="0" applyFont="1" applyFill="1" applyBorder="1" applyAlignment="1">
      <alignment horizontal="left" vertical="top" wrapText="1"/>
    </xf>
    <xf numFmtId="0" fontId="0" fillId="8" borderId="8" xfId="0" applyBorder="1" applyAlignment="1">
      <alignment horizontal="center" vertical="center" wrapText="1"/>
    </xf>
    <xf numFmtId="0" fontId="23" fillId="6" borderId="16" xfId="0" applyFont="1" applyFill="1" applyBorder="1" applyAlignment="1">
      <alignment horizontal="left" vertical="center" wrapText="1"/>
    </xf>
  </cellXfs>
  <cellStyles count="8">
    <cellStyle name="Beregning" xfId="5" builtinId="22"/>
    <cellStyle name="Comma 2" xfId="3" xr:uid="{39886065-8DB0-491A-AA00-D2EB0924043E}"/>
    <cellStyle name="Hyperkobling" xfId="6" builtinId="8"/>
    <cellStyle name="Inndata" xfId="4" builtinId="20"/>
    <cellStyle name="Komma" xfId="1" builtinId="3"/>
    <cellStyle name="Normal" xfId="0" builtinId="0" customBuiltin="1"/>
    <cellStyle name="Normal 2" xfId="2" xr:uid="{1E49121E-7289-4A73-AA42-1E59D9CBFF60}"/>
    <cellStyle name="Utdata" xfId="7" builtinId="21"/>
  </cellStyles>
  <dxfs count="73">
    <dxf>
      <fill>
        <patternFill>
          <bgColor theme="0" tint="-0.24994659260841701"/>
        </patternFill>
      </fill>
    </dxf>
    <dxf>
      <fill>
        <patternFill>
          <bgColor rgb="FFFFFFE5"/>
        </patternFill>
      </fill>
      <border>
        <left style="thin">
          <color auto="1"/>
        </left>
        <right style="thin">
          <color auto="1"/>
        </right>
        <top style="thin">
          <color auto="1"/>
        </top>
        <bottom style="thin">
          <color auto="1"/>
        </bottom>
      </border>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bgColor rgb="FFFFFFE5"/>
        </patternFill>
      </fill>
      <border>
        <left style="thin">
          <color auto="1"/>
        </left>
        <right style="thin">
          <color auto="1"/>
        </right>
        <top style="thin">
          <color auto="1"/>
        </top>
        <bottom style="thin">
          <color auto="1"/>
        </bottom>
      </border>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bgColor rgb="FFFFFFE5"/>
        </patternFill>
      </fill>
      <border>
        <left style="thin">
          <color auto="1"/>
        </left>
        <right style="thin">
          <color auto="1"/>
        </right>
        <top style="thin">
          <color auto="1"/>
        </top>
        <bottom style="thin">
          <color auto="1"/>
        </bottom>
      </border>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bgColor rgb="FFFFFFE5"/>
        </patternFill>
      </fill>
      <border>
        <left style="thin">
          <color auto="1"/>
        </left>
        <right style="thin">
          <color auto="1"/>
        </right>
        <top style="thin">
          <color auto="1"/>
        </top>
        <bottom style="thin">
          <color auto="1"/>
        </bottom>
      </border>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bgColor rgb="FFFFFFE5"/>
        </patternFill>
      </fill>
      <border>
        <left style="thin">
          <color auto="1"/>
        </left>
        <right style="thin">
          <color auto="1"/>
        </right>
        <top style="thin">
          <color auto="1"/>
        </top>
        <bottom style="thin">
          <color auto="1"/>
        </bottom>
      </border>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bgColor rgb="FFFFFFE5"/>
        </patternFill>
      </fill>
      <border>
        <left style="thin">
          <color auto="1"/>
        </left>
        <right style="thin">
          <color auto="1"/>
        </right>
        <top style="thin">
          <color auto="1"/>
        </top>
        <bottom style="thin">
          <color auto="1"/>
        </bottom>
      </border>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bgColor rgb="FFFFFFE5"/>
        </patternFill>
      </fill>
      <border>
        <left style="thin">
          <color auto="1"/>
        </left>
        <right style="thin">
          <color auto="1"/>
        </right>
        <top style="thin">
          <color auto="1"/>
        </top>
        <bottom style="thin">
          <color auto="1"/>
        </bottom>
      </border>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bgColor rgb="FFFFFFE5"/>
        </patternFill>
      </fill>
      <border>
        <left style="thin">
          <color auto="1"/>
        </left>
        <right style="thin">
          <color auto="1"/>
        </right>
        <top style="thin">
          <color auto="1"/>
        </top>
        <bottom style="thin">
          <color auto="1"/>
        </bottom>
      </border>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patternType="solid">
          <bgColor rgb="FFFFFFE5"/>
        </patternFill>
      </fill>
      <border>
        <left style="thin">
          <color theme="1"/>
        </left>
        <right style="thin">
          <color theme="1"/>
        </right>
        <top style="thin">
          <color theme="1"/>
        </top>
        <bottom style="thin">
          <color theme="1"/>
        </bottom>
      </border>
    </dxf>
    <dxf>
      <fill>
        <patternFill>
          <bgColor rgb="FFFFFF00"/>
        </patternFill>
      </fill>
      <border>
        <left style="thin">
          <color rgb="FFFF0000"/>
        </left>
        <right style="thin">
          <color rgb="FFFF0000"/>
        </right>
        <top style="thin">
          <color rgb="FFFF0000"/>
        </top>
        <bottom style="thin">
          <color rgb="FFFF0000"/>
        </bottom>
        <vertical/>
        <horizontal/>
      </border>
    </dxf>
    <dxf>
      <fill>
        <patternFill>
          <bgColor rgb="FFFFFF00"/>
        </patternFill>
      </fill>
      <border>
        <left style="thin">
          <color rgb="FFFF0000"/>
        </left>
        <right style="thin">
          <color rgb="FFFF0000"/>
        </right>
        <top style="thin">
          <color rgb="FFFF0000"/>
        </top>
        <bottom style="thin">
          <color rgb="FFFF0000"/>
        </bottom>
        <vertical/>
        <horizontal/>
      </border>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bgColor rgb="FFFFFFE5"/>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DEE2E6"/>
      <color rgb="FFC1D1EE"/>
      <color rgb="FFFFFFE5"/>
      <color rgb="FFFFFFCC"/>
      <color rgb="FFFFFFD5"/>
      <color rgb="FFFFFFEF"/>
      <color rgb="FFFFFFD1"/>
      <color rgb="FFF5EEE7"/>
      <color rgb="FFF7F7F3"/>
      <color rgb="FFFBF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38099</xdr:colOff>
      <xdr:row>1</xdr:row>
      <xdr:rowOff>40470</xdr:rowOff>
    </xdr:from>
    <xdr:to>
      <xdr:col>3</xdr:col>
      <xdr:colOff>2648735</xdr:colOff>
      <xdr:row>2</xdr:row>
      <xdr:rowOff>211920</xdr:rowOff>
    </xdr:to>
    <xdr:pic>
      <xdr:nvPicPr>
        <xdr:cNvPr id="3" name="Picture 2">
          <a:extLst>
            <a:ext uri="{FF2B5EF4-FFF2-40B4-BE49-F238E27FC236}">
              <a16:creationId xmlns:a16="http://schemas.microsoft.com/office/drawing/2014/main" id="{A7719260-6751-4412-B21C-62B327CBA537}"/>
            </a:ext>
          </a:extLst>
        </xdr:cNvPr>
        <xdr:cNvPicPr>
          <a:picLocks noChangeAspect="1"/>
        </xdr:cNvPicPr>
      </xdr:nvPicPr>
      <xdr:blipFill rotWithShape="1">
        <a:blip xmlns:r="http://schemas.openxmlformats.org/officeDocument/2006/relationships" r:embed="rId1">
          <a:alphaModFix/>
        </a:blip>
        <a:srcRect l="2542" t="6795" r="4026" b="8534"/>
        <a:stretch/>
      </xdr:blipFill>
      <xdr:spPr>
        <a:xfrm>
          <a:off x="247649" y="221445"/>
          <a:ext cx="3150395" cy="390525"/>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854398-9233-470A-B068-14DF1AD99365}" name="versjon" displayName="versjon" ref="FR1:FS31" totalsRowShown="0" dataCellStyle="Normal 2">
  <autoFilter ref="FR1:FS31" xr:uid="{37854398-9233-470A-B068-14DF1AD99365}"/>
  <tableColumns count="2">
    <tableColumn id="1" xr3:uid="{4A5FF691-399D-40FF-9EFC-A9839E743B79}" name="versjon" dataCellStyle="Normal 2"/>
    <tableColumn id="2" xr3:uid="{F3F8EA2F-7F19-4AB6-8FCD-E1DAD2A1A637}" name="Column1" dataCellStyle="Normal 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17237-767C-4A48-B4D3-5C38AB8E1686}">
  <sheetPr codeName="Sheet1">
    <tabColor theme="9" tint="0.39997558519241921"/>
  </sheetPr>
  <dimension ref="B1:W74"/>
  <sheetViews>
    <sheetView tabSelected="1" topLeftCell="A44" zoomScaleNormal="100" zoomScaleSheetLayoutView="100" workbookViewId="0">
      <selection activeCell="E23" sqref="E23:G23"/>
    </sheetView>
  </sheetViews>
  <sheetFormatPr baseColWidth="10" defaultColWidth="8.88671875" defaultRowHeight="14.4" x14ac:dyDescent="0.3"/>
  <cols>
    <col min="1" max="1" width="2.88671875" customWidth="1"/>
    <col min="2" max="2" width="3.33203125" customWidth="1"/>
    <col min="3" max="3" width="4.44140625" customWidth="1"/>
    <col min="4" max="4" width="70.109375" customWidth="1"/>
    <col min="5" max="5" width="13.88671875" customWidth="1"/>
    <col min="6" max="6" width="12.5546875" customWidth="1"/>
    <col min="7" max="7" width="14.6640625" customWidth="1"/>
    <col min="8" max="8" width="13.6640625" customWidth="1"/>
    <col min="9" max="9" width="14.109375" customWidth="1"/>
    <col min="10" max="11" width="15.109375" customWidth="1"/>
    <col min="12" max="12" width="3.5546875" customWidth="1"/>
  </cols>
  <sheetData>
    <row r="1" spans="2:12" ht="7.5" customHeight="1" x14ac:dyDescent="0.3">
      <c r="B1" s="2"/>
      <c r="C1" s="2"/>
      <c r="D1" s="2"/>
    </row>
    <row r="2" spans="2:12" ht="17.25" customHeight="1" x14ac:dyDescent="0.3">
      <c r="B2" s="248"/>
      <c r="C2" s="249"/>
      <c r="D2" s="249"/>
      <c r="E2" s="250"/>
      <c r="F2" s="250"/>
      <c r="G2" s="250"/>
      <c r="H2" s="250"/>
      <c r="I2" s="250"/>
      <c r="J2" s="366" t="s">
        <v>444</v>
      </c>
      <c r="K2" s="365" t="str" cm="1">
        <f t="array" ref="K2">INDEX(versjon[versjon],MATCH(MAX(COUNTIF(versjon[versjon],"&lt;"&amp;versjon[versjon])),COUNTIF(versjon[versjon],"&lt;"&amp;versjon[versjon]),0))</f>
        <v>20230131_1336</v>
      </c>
      <c r="L2" s="251"/>
    </row>
    <row r="3" spans="2:12" ht="17.25" customHeight="1" x14ac:dyDescent="0.3">
      <c r="B3" s="252"/>
      <c r="C3" s="286"/>
      <c r="D3" s="286"/>
      <c r="E3" s="287"/>
      <c r="F3" s="287"/>
      <c r="G3" s="287"/>
      <c r="H3" s="287"/>
      <c r="I3" s="287"/>
      <c r="J3" s="287"/>
      <c r="K3" s="287"/>
      <c r="L3" s="253"/>
    </row>
    <row r="4" spans="2:12" s="254" customFormat="1" ht="23.4" x14ac:dyDescent="0.45">
      <c r="B4" s="288" t="s">
        <v>709</v>
      </c>
      <c r="C4" s="289"/>
      <c r="D4" s="289"/>
      <c r="E4" s="290"/>
      <c r="F4" s="290"/>
      <c r="G4" s="290"/>
      <c r="H4" s="290"/>
      <c r="I4" s="290"/>
      <c r="J4" s="290"/>
      <c r="K4" s="290"/>
      <c r="L4" s="291"/>
    </row>
    <row r="5" spans="2:12" s="254" customFormat="1" ht="9.75" customHeight="1" x14ac:dyDescent="0.45">
      <c r="B5" s="256"/>
    </row>
    <row r="6" spans="2:12" s="254" customFormat="1" ht="23.4" x14ac:dyDescent="0.45">
      <c r="B6" s="306" t="s">
        <v>167</v>
      </c>
      <c r="C6" s="347"/>
      <c r="D6" s="299"/>
      <c r="E6" s="300"/>
      <c r="F6" s="300"/>
      <c r="G6" s="300"/>
      <c r="H6" s="300"/>
      <c r="I6" s="300"/>
      <c r="J6" s="300"/>
      <c r="K6" s="300"/>
      <c r="L6" s="350"/>
    </row>
    <row r="7" spans="2:12" s="255" customFormat="1" ht="18" x14ac:dyDescent="0.35">
      <c r="B7" s="303"/>
      <c r="C7" s="348" t="s">
        <v>147</v>
      </c>
      <c r="D7" s="298"/>
      <c r="E7" s="292"/>
      <c r="F7" s="292"/>
      <c r="G7" s="292"/>
      <c r="H7" s="292"/>
      <c r="I7" s="292"/>
      <c r="J7" s="292"/>
      <c r="K7" s="292"/>
      <c r="L7" s="351"/>
    </row>
    <row r="8" spans="2:12" s="256" customFormat="1" ht="31.5" customHeight="1" x14ac:dyDescent="0.35">
      <c r="B8" s="304"/>
      <c r="C8" s="349"/>
      <c r="D8" s="475" t="s">
        <v>704</v>
      </c>
      <c r="E8" s="475"/>
      <c r="F8" s="475"/>
      <c r="G8" s="475"/>
      <c r="H8" s="475"/>
      <c r="I8" s="475"/>
      <c r="J8" s="475"/>
      <c r="K8" s="475"/>
      <c r="L8" s="352"/>
    </row>
    <row r="9" spans="2:12" s="256" customFormat="1" ht="18.75" customHeight="1" x14ac:dyDescent="0.35">
      <c r="B9" s="304"/>
      <c r="C9" s="349"/>
      <c r="D9" s="293" t="s">
        <v>166</v>
      </c>
      <c r="E9" s="294"/>
      <c r="F9" s="294"/>
      <c r="G9" s="294"/>
      <c r="H9" s="294"/>
      <c r="I9" s="294"/>
      <c r="J9" s="294"/>
      <c r="K9" s="294"/>
      <c r="L9" s="352"/>
    </row>
    <row r="10" spans="2:12" s="256" customFormat="1" ht="18.75" customHeight="1" x14ac:dyDescent="0.35">
      <c r="B10" s="304"/>
      <c r="C10" s="349"/>
      <c r="D10" s="293" t="s">
        <v>710</v>
      </c>
      <c r="E10" s="294"/>
      <c r="F10" s="294"/>
      <c r="G10" s="294"/>
      <c r="H10" s="294"/>
      <c r="I10" s="294"/>
      <c r="J10" s="294"/>
      <c r="K10" s="294"/>
      <c r="L10" s="352"/>
    </row>
    <row r="11" spans="2:12" s="256" customFormat="1" ht="18" x14ac:dyDescent="0.35">
      <c r="B11" s="304"/>
      <c r="C11" s="349"/>
      <c r="D11" s="293"/>
      <c r="E11" s="294"/>
      <c r="F11" s="294"/>
      <c r="G11" s="294"/>
      <c r="H11" s="294"/>
      <c r="I11" s="294"/>
      <c r="J11" s="294"/>
      <c r="K11" s="294"/>
      <c r="L11" s="352"/>
    </row>
    <row r="12" spans="2:12" s="256" customFormat="1" ht="18" x14ac:dyDescent="0.35">
      <c r="B12" s="303"/>
      <c r="C12" s="348" t="s">
        <v>168</v>
      </c>
      <c r="D12" s="298"/>
      <c r="E12" s="294"/>
      <c r="F12" s="294"/>
      <c r="G12" s="294"/>
      <c r="H12" s="294"/>
      <c r="I12" s="294"/>
      <c r="J12" s="294"/>
      <c r="K12" s="294"/>
      <c r="L12" s="351"/>
    </row>
    <row r="13" spans="2:12" s="256" customFormat="1" ht="18" x14ac:dyDescent="0.35">
      <c r="B13" s="304"/>
      <c r="C13" s="349"/>
      <c r="D13" s="301" t="s">
        <v>273</v>
      </c>
      <c r="E13" s="294"/>
      <c r="F13" s="294"/>
      <c r="G13" s="294"/>
      <c r="H13" s="294"/>
      <c r="I13" s="294"/>
      <c r="J13" s="294"/>
      <c r="K13" s="294"/>
      <c r="L13" s="352"/>
    </row>
    <row r="14" spans="2:12" s="256" customFormat="1" ht="19.5" customHeight="1" x14ac:dyDescent="0.35">
      <c r="B14" s="304"/>
      <c r="C14" s="349"/>
      <c r="D14" s="293" t="s">
        <v>169</v>
      </c>
      <c r="E14" s="294"/>
      <c r="F14" s="294"/>
      <c r="G14" s="294"/>
      <c r="H14" s="294"/>
      <c r="I14" s="294"/>
      <c r="J14" s="294"/>
      <c r="K14" s="294"/>
      <c r="L14" s="352"/>
    </row>
    <row r="15" spans="2:12" s="256" customFormat="1" ht="18" x14ac:dyDescent="0.35">
      <c r="B15" s="304"/>
      <c r="C15" s="349"/>
      <c r="D15" s="294" t="s">
        <v>328</v>
      </c>
      <c r="E15" s="294"/>
      <c r="F15" s="294"/>
      <c r="G15" s="294"/>
      <c r="H15" s="294"/>
      <c r="I15" s="294"/>
      <c r="J15" s="294"/>
      <c r="K15" s="294"/>
      <c r="L15" s="352"/>
    </row>
    <row r="16" spans="2:12" s="256" customFormat="1" ht="18" x14ac:dyDescent="0.35">
      <c r="B16" s="304"/>
      <c r="C16" s="349"/>
      <c r="D16" s="294"/>
      <c r="E16" s="294"/>
      <c r="F16" s="294"/>
      <c r="G16" s="294"/>
      <c r="H16" s="294"/>
      <c r="I16" s="294"/>
      <c r="J16" s="294"/>
      <c r="K16" s="294"/>
      <c r="L16" s="352"/>
    </row>
    <row r="17" spans="2:18" s="256" customFormat="1" ht="18" x14ac:dyDescent="0.35">
      <c r="B17" s="304"/>
      <c r="C17" s="348" t="s">
        <v>336</v>
      </c>
      <c r="D17" s="294"/>
      <c r="E17" s="294"/>
      <c r="F17" s="294"/>
      <c r="G17" s="294"/>
      <c r="H17" s="294"/>
      <c r="I17" s="294"/>
      <c r="J17" s="294"/>
      <c r="K17" s="294"/>
      <c r="L17" s="352"/>
    </row>
    <row r="18" spans="2:18" s="256" customFormat="1" ht="18" x14ac:dyDescent="0.35">
      <c r="B18" s="304"/>
      <c r="C18" s="349"/>
      <c r="D18" s="295"/>
      <c r="E18" s="296"/>
      <c r="F18" s="296"/>
      <c r="G18" s="296"/>
      <c r="H18" s="296"/>
      <c r="I18" s="296"/>
      <c r="J18" s="296"/>
      <c r="K18" s="296"/>
      <c r="L18" s="352"/>
    </row>
    <row r="19" spans="2:18" s="256" customFormat="1" ht="18" x14ac:dyDescent="0.35">
      <c r="B19" s="305"/>
      <c r="C19" s="359" t="s">
        <v>337</v>
      </c>
      <c r="D19" s="360"/>
      <c r="E19" s="296"/>
      <c r="F19" s="296"/>
      <c r="G19" s="296"/>
      <c r="H19" s="296"/>
      <c r="I19" s="296"/>
      <c r="J19" s="296"/>
      <c r="K19" s="296"/>
      <c r="L19" s="353"/>
    </row>
    <row r="20" spans="2:18" ht="8.25" customHeight="1" x14ac:dyDescent="0.3">
      <c r="B20" s="297"/>
      <c r="C20" s="257"/>
      <c r="D20" s="257"/>
      <c r="E20" s="258"/>
      <c r="F20" s="258"/>
      <c r="G20" s="258"/>
      <c r="H20" s="258"/>
      <c r="I20" s="258"/>
      <c r="J20" s="258"/>
      <c r="K20" s="258"/>
      <c r="L20" s="354"/>
    </row>
    <row r="21" spans="2:18" ht="14.25" customHeight="1" thickBot="1" x14ac:dyDescent="0.5">
      <c r="B21" s="254"/>
      <c r="C21" s="4"/>
      <c r="D21" s="4"/>
      <c r="L21" s="254"/>
    </row>
    <row r="22" spans="2:18" ht="23.4" x14ac:dyDescent="0.45">
      <c r="B22" s="307" t="s">
        <v>129</v>
      </c>
      <c r="C22" s="308" t="s">
        <v>0</v>
      </c>
      <c r="D22" s="308"/>
      <c r="E22" s="136"/>
      <c r="F22" s="136"/>
      <c r="G22" s="136"/>
      <c r="H22" s="205"/>
      <c r="I22" s="205"/>
      <c r="J22" s="205"/>
      <c r="K22" s="205"/>
      <c r="L22" s="206"/>
    </row>
    <row r="23" spans="2:18" ht="29.1" customHeight="1" x14ac:dyDescent="0.3">
      <c r="B23" s="203" t="s">
        <v>77</v>
      </c>
      <c r="C23" s="204" t="s">
        <v>76</v>
      </c>
      <c r="D23" s="187" t="s">
        <v>1</v>
      </c>
      <c r="E23" s="476"/>
      <c r="F23" s="477"/>
      <c r="G23" s="478"/>
      <c r="H23" s="61"/>
      <c r="I23" s="61"/>
      <c r="J23" s="61"/>
      <c r="K23" s="61"/>
      <c r="L23" s="137"/>
    </row>
    <row r="24" spans="2:18" ht="29.1" customHeight="1" x14ac:dyDescent="0.3">
      <c r="B24" s="139" t="s">
        <v>77</v>
      </c>
      <c r="C24" s="182" t="s">
        <v>78</v>
      </c>
      <c r="D24" s="187" t="s">
        <v>2</v>
      </c>
      <c r="E24" s="476"/>
      <c r="F24" s="477"/>
      <c r="G24" s="478"/>
      <c r="H24" s="61"/>
      <c r="I24" s="61"/>
      <c r="J24" s="61"/>
      <c r="K24" s="61"/>
      <c r="L24" s="137"/>
    </row>
    <row r="25" spans="2:18" ht="29.1" customHeight="1" x14ac:dyDescent="0.3">
      <c r="B25" s="139" t="s">
        <v>77</v>
      </c>
      <c r="C25" s="182" t="s">
        <v>79</v>
      </c>
      <c r="D25" s="187" t="s">
        <v>45</v>
      </c>
      <c r="E25" s="476"/>
      <c r="F25" s="477"/>
      <c r="G25" s="478"/>
      <c r="H25" s="61"/>
      <c r="I25" s="61"/>
      <c r="J25" s="61"/>
      <c r="K25" s="61"/>
      <c r="L25" s="137"/>
    </row>
    <row r="26" spans="2:18" ht="29.1" customHeight="1" x14ac:dyDescent="0.3">
      <c r="B26" s="139" t="s">
        <v>77</v>
      </c>
      <c r="C26" s="182" t="s">
        <v>80</v>
      </c>
      <c r="D26" s="187" t="s">
        <v>52</v>
      </c>
      <c r="E26" s="476"/>
      <c r="F26" s="477"/>
      <c r="G26" s="478"/>
      <c r="H26" s="61"/>
      <c r="I26" s="61"/>
      <c r="J26" s="61"/>
      <c r="K26" s="61"/>
      <c r="L26" s="137"/>
    </row>
    <row r="27" spans="2:18" ht="29.1" customHeight="1" x14ac:dyDescent="0.3">
      <c r="B27" s="139" t="s">
        <v>77</v>
      </c>
      <c r="C27" s="140" t="s">
        <v>81</v>
      </c>
      <c r="D27" s="187" t="s">
        <v>3</v>
      </c>
      <c r="E27" s="485"/>
      <c r="F27" s="477"/>
      <c r="G27" s="478"/>
      <c r="H27" s="61"/>
      <c r="I27" s="61"/>
      <c r="J27" s="61"/>
      <c r="K27" s="61"/>
      <c r="L27" s="137"/>
      <c r="Q27" s="148"/>
      <c r="R27" s="148"/>
    </row>
    <row r="28" spans="2:18" ht="29.1" customHeight="1" x14ac:dyDescent="0.3">
      <c r="B28" s="139"/>
      <c r="C28" s="140" t="s">
        <v>82</v>
      </c>
      <c r="D28" s="187" t="s">
        <v>4</v>
      </c>
      <c r="E28" s="476"/>
      <c r="F28" s="477"/>
      <c r="G28" s="478"/>
      <c r="H28" s="61"/>
      <c r="I28" s="61"/>
      <c r="J28" s="61"/>
      <c r="K28" s="62"/>
      <c r="L28" s="138"/>
    </row>
    <row r="29" spans="2:18" ht="29.1" customHeight="1" x14ac:dyDescent="0.3">
      <c r="B29" s="139"/>
      <c r="C29" s="140" t="s">
        <v>83</v>
      </c>
      <c r="D29" s="187" t="s">
        <v>137</v>
      </c>
      <c r="E29" s="476"/>
      <c r="F29" s="477"/>
      <c r="G29" s="478"/>
      <c r="H29" s="61"/>
      <c r="I29" s="61"/>
      <c r="J29" s="61"/>
      <c r="K29" s="62"/>
      <c r="L29" s="138"/>
    </row>
    <row r="30" spans="2:18" ht="29.1" customHeight="1" thickBot="1" x14ac:dyDescent="0.35">
      <c r="B30" s="367"/>
      <c r="C30" s="140" t="s">
        <v>84</v>
      </c>
      <c r="D30" s="187" t="s">
        <v>341</v>
      </c>
      <c r="E30" s="482"/>
      <c r="F30" s="483"/>
      <c r="G30" s="484"/>
      <c r="H30" s="61"/>
      <c r="I30" s="61"/>
      <c r="J30" s="61"/>
      <c r="K30" s="62"/>
      <c r="L30" s="138"/>
    </row>
    <row r="31" spans="2:18" ht="31.5" customHeight="1" thickBot="1" x14ac:dyDescent="0.35">
      <c r="B31" s="276"/>
      <c r="C31" s="277" t="s">
        <v>170</v>
      </c>
      <c r="D31" s="278" t="s">
        <v>445</v>
      </c>
      <c r="E31" s="482"/>
      <c r="F31" s="483"/>
      <c r="G31" s="484"/>
      <c r="H31" s="279"/>
      <c r="I31" s="279"/>
      <c r="J31" s="279"/>
      <c r="K31" s="279"/>
      <c r="L31" s="280"/>
    </row>
    <row r="32" spans="2:18" ht="15" thickBot="1" x14ac:dyDescent="0.35"/>
    <row r="33" spans="2:23" ht="23.4" x14ac:dyDescent="0.35">
      <c r="B33" s="307"/>
      <c r="C33" s="331" t="s">
        <v>436</v>
      </c>
      <c r="D33" s="214"/>
      <c r="E33" s="214"/>
      <c r="F33" s="214"/>
      <c r="G33" s="214"/>
      <c r="H33" s="214"/>
      <c r="I33" s="214"/>
      <c r="J33" s="214"/>
      <c r="K33" s="214"/>
      <c r="L33" s="215"/>
    </row>
    <row r="34" spans="2:23" ht="15" customHeight="1" x14ac:dyDescent="0.35">
      <c r="B34" s="361"/>
      <c r="C34" s="480" t="s">
        <v>434</v>
      </c>
      <c r="D34" s="480"/>
      <c r="E34" s="480"/>
      <c r="F34" s="480"/>
      <c r="G34" s="480"/>
      <c r="H34" s="480"/>
      <c r="I34" s="480"/>
      <c r="J34" s="480"/>
      <c r="K34" s="480"/>
      <c r="L34" s="363"/>
    </row>
    <row r="35" spans="2:23" ht="15" customHeight="1" x14ac:dyDescent="0.35">
      <c r="B35" s="361"/>
      <c r="C35" s="481"/>
      <c r="D35" s="481"/>
      <c r="E35" s="481"/>
      <c r="F35" s="481"/>
      <c r="G35" s="481"/>
      <c r="H35" s="481"/>
      <c r="I35" s="481"/>
      <c r="J35" s="481"/>
      <c r="K35" s="481"/>
      <c r="L35" s="364"/>
    </row>
    <row r="36" spans="2:23" ht="15" customHeight="1" x14ac:dyDescent="0.35">
      <c r="B36" s="361"/>
      <c r="C36" s="107"/>
      <c r="D36" s="107"/>
      <c r="E36" s="107"/>
      <c r="F36" s="107"/>
      <c r="G36" s="107"/>
      <c r="H36" s="107"/>
      <c r="I36" s="107"/>
      <c r="J36" s="107"/>
      <c r="K36" s="107"/>
      <c r="L36" s="362"/>
    </row>
    <row r="37" spans="2:23" ht="15" customHeight="1" x14ac:dyDescent="0.35">
      <c r="B37" s="361"/>
      <c r="C37" s="11" t="s">
        <v>435</v>
      </c>
      <c r="D37" s="107"/>
      <c r="E37" s="107"/>
      <c r="F37" s="107"/>
      <c r="G37" s="107"/>
      <c r="H37" s="107"/>
      <c r="I37" s="107"/>
      <c r="J37" s="107"/>
      <c r="K37" s="107"/>
      <c r="L37" s="362"/>
    </row>
    <row r="38" spans="2:23" ht="20.25" customHeight="1" x14ac:dyDescent="0.35">
      <c r="B38" s="361"/>
      <c r="C38" s="479"/>
      <c r="D38" s="479"/>
      <c r="E38" s="479"/>
      <c r="F38" s="479"/>
      <c r="G38" s="479"/>
      <c r="H38" s="479"/>
      <c r="I38" s="479"/>
      <c r="J38" s="479"/>
      <c r="K38" s="479"/>
      <c r="L38" s="362"/>
    </row>
    <row r="39" spans="2:23" ht="10.5" customHeight="1" thickBot="1" x14ac:dyDescent="0.35">
      <c r="B39" s="211"/>
      <c r="C39" s="212"/>
      <c r="D39" s="212"/>
      <c r="E39" s="212"/>
      <c r="F39" s="212"/>
      <c r="G39" s="212"/>
      <c r="H39" s="212"/>
      <c r="I39" s="212"/>
      <c r="J39" s="212"/>
      <c r="K39" s="212"/>
      <c r="L39" s="213"/>
    </row>
    <row r="41" spans="2:23" ht="24" customHeight="1" thickBot="1" x14ac:dyDescent="0.35">
      <c r="W41" s="27"/>
    </row>
    <row r="42" spans="2:23" ht="23.4" x14ac:dyDescent="0.35">
      <c r="B42" s="307" t="s">
        <v>6</v>
      </c>
      <c r="C42" s="331" t="s">
        <v>140</v>
      </c>
      <c r="D42" s="200"/>
      <c r="E42" s="201"/>
      <c r="F42" s="201"/>
      <c r="G42" s="201"/>
      <c r="H42" s="201"/>
      <c r="I42" s="201"/>
      <c r="J42" s="201"/>
      <c r="K42" s="201"/>
      <c r="L42" s="202"/>
    </row>
    <row r="43" spans="2:23" ht="14.7" customHeight="1" x14ac:dyDescent="0.35">
      <c r="B43" s="192"/>
      <c r="C43" s="11"/>
      <c r="D43" s="76"/>
      <c r="E43" s="6"/>
      <c r="F43" s="6"/>
      <c r="G43" s="6"/>
      <c r="H43" s="6"/>
      <c r="I43" s="6"/>
      <c r="J43" s="6"/>
      <c r="K43" s="6"/>
      <c r="L43" s="193"/>
    </row>
    <row r="44" spans="2:23" ht="43.2" x14ac:dyDescent="0.3">
      <c r="B44" s="192"/>
      <c r="C44" s="11"/>
      <c r="D44" s="9"/>
      <c r="E44" s="448" t="str">
        <f>'Kompetansetilskudd og BPA'!F$6</f>
        <v>Videreføring: Antall personer</v>
      </c>
      <c r="F44" s="448" t="str">
        <f>'Kompetansetilskudd og BPA'!G$6</f>
        <v>Antall nye personer</v>
      </c>
      <c r="G44" s="448" t="str">
        <f>'Kompetansetilskudd og BPA'!I$6</f>
        <v>Ubrukte midler som ønskes overført</v>
      </c>
      <c r="H44" s="448" t="str">
        <f>'Kompetansetilskudd og BPA'!J$6</f>
        <v>Søknads- beløp</v>
      </c>
      <c r="I44" s="448" t="str">
        <f>'Kompetansetilskudd og BPA'!K$6</f>
        <v>Ubrukte midler som tilbakebetales</v>
      </c>
      <c r="J44" s="448" t="str">
        <f>'Kompetansetilskudd og BPA'!M$6</f>
        <v>Totalt antall personer det søkes for</v>
      </c>
      <c r="K44" s="448" t="str">
        <f>'Kompetansetilskudd og BPA'!N$6</f>
        <v>Totalt beløp det søkes om til tiltaket</v>
      </c>
      <c r="L44" s="193"/>
    </row>
    <row r="45" spans="2:23" x14ac:dyDescent="0.3">
      <c r="B45" s="192"/>
      <c r="C45" s="455" t="s">
        <v>85</v>
      </c>
      <c r="D45" s="456" t="s">
        <v>5</v>
      </c>
      <c r="E45" s="457">
        <f>'Kompetansetilskudd og BPA'!F10</f>
        <v>0</v>
      </c>
      <c r="F45" s="457">
        <f>'Kompetansetilskudd og BPA'!G10</f>
        <v>0</v>
      </c>
      <c r="G45" s="458">
        <f>'Kompetansetilskudd og BPA'!I10</f>
        <v>0</v>
      </c>
      <c r="H45" s="458">
        <f>'Kompetansetilskudd og BPA'!J10</f>
        <v>0</v>
      </c>
      <c r="I45" s="458">
        <f>'Kompetansetilskudd og BPA'!K10</f>
        <v>0</v>
      </c>
      <c r="J45" s="457">
        <f>'Kompetansetilskudd og BPA'!M10</f>
        <v>0</v>
      </c>
      <c r="K45" s="459">
        <f>'Kompetansetilskudd og BPA'!N10</f>
        <v>0</v>
      </c>
      <c r="L45" s="193"/>
    </row>
    <row r="46" spans="2:23" x14ac:dyDescent="0.3">
      <c r="B46" s="192"/>
      <c r="C46" s="460" t="s">
        <v>89</v>
      </c>
      <c r="D46" s="461" t="s">
        <v>12</v>
      </c>
      <c r="E46" s="462">
        <f>'Kompetansetilskudd og BPA'!F25</f>
        <v>0</v>
      </c>
      <c r="F46" s="462">
        <f>'Kompetansetilskudd og BPA'!G25</f>
        <v>0</v>
      </c>
      <c r="G46" s="463">
        <f>'Kompetansetilskudd og BPA'!I25</f>
        <v>0</v>
      </c>
      <c r="H46" s="463">
        <f>'Kompetansetilskudd og BPA'!J25</f>
        <v>0</v>
      </c>
      <c r="I46" s="463">
        <f>'Kompetansetilskudd og BPA'!K25</f>
        <v>0</v>
      </c>
      <c r="J46" s="462">
        <f>'Kompetansetilskudd og BPA'!M25</f>
        <v>0</v>
      </c>
      <c r="K46" s="464">
        <f>'Kompetansetilskudd og BPA'!N25</f>
        <v>0</v>
      </c>
      <c r="L46" s="193"/>
    </row>
    <row r="47" spans="2:23" x14ac:dyDescent="0.3">
      <c r="B47" s="192"/>
      <c r="C47" s="460" t="s">
        <v>97</v>
      </c>
      <c r="D47" s="461" t="s">
        <v>19</v>
      </c>
      <c r="E47" s="462">
        <f>'Kompetansetilskudd og BPA'!F43</f>
        <v>0</v>
      </c>
      <c r="F47" s="462">
        <f>'Kompetansetilskudd og BPA'!G43</f>
        <v>0</v>
      </c>
      <c r="G47" s="463">
        <f>'Kompetansetilskudd og BPA'!I43</f>
        <v>0</v>
      </c>
      <c r="H47" s="463">
        <f>'Kompetansetilskudd og BPA'!J43</f>
        <v>0</v>
      </c>
      <c r="I47" s="463">
        <f>'Kompetansetilskudd og BPA'!K43</f>
        <v>0</v>
      </c>
      <c r="J47" s="462">
        <f>'Kompetansetilskudd og BPA'!M43</f>
        <v>0</v>
      </c>
      <c r="K47" s="464">
        <f>'Kompetansetilskudd og BPA'!N43</f>
        <v>0</v>
      </c>
      <c r="L47" s="193"/>
    </row>
    <row r="48" spans="2:23" x14ac:dyDescent="0.3">
      <c r="B48" s="192"/>
      <c r="C48" s="460" t="s">
        <v>108</v>
      </c>
      <c r="D48" s="461" t="s">
        <v>27</v>
      </c>
      <c r="E48" s="462">
        <f>'Kompetansetilskudd og BPA'!F61</f>
        <v>0</v>
      </c>
      <c r="F48" s="462">
        <f>'Kompetansetilskudd og BPA'!G61</f>
        <v>0</v>
      </c>
      <c r="G48" s="463">
        <f>'Kompetansetilskudd og BPA'!I61</f>
        <v>0</v>
      </c>
      <c r="H48" s="463">
        <f>'Kompetansetilskudd og BPA'!J61</f>
        <v>0</v>
      </c>
      <c r="I48" s="463">
        <f>'Kompetansetilskudd og BPA'!K61</f>
        <v>0</v>
      </c>
      <c r="J48" s="462">
        <f>'Kompetansetilskudd og BPA'!M61</f>
        <v>0</v>
      </c>
      <c r="K48" s="464">
        <f>'Kompetansetilskudd og BPA'!N61</f>
        <v>0</v>
      </c>
      <c r="L48" s="193"/>
    </row>
    <row r="49" spans="2:12" x14ac:dyDescent="0.3">
      <c r="B49" s="192"/>
      <c r="C49" s="460" t="s">
        <v>118</v>
      </c>
      <c r="D49" s="461" t="s">
        <v>33</v>
      </c>
      <c r="E49" s="462">
        <f>'Kompetansetilskudd og BPA'!F75</f>
        <v>0</v>
      </c>
      <c r="F49" s="462">
        <f>'Kompetansetilskudd og BPA'!G75</f>
        <v>0</v>
      </c>
      <c r="G49" s="463">
        <f>'Kompetansetilskudd og BPA'!I75</f>
        <v>0</v>
      </c>
      <c r="H49" s="463">
        <f>'Kompetansetilskudd og BPA'!J75</f>
        <v>0</v>
      </c>
      <c r="I49" s="463">
        <f>'Kompetansetilskudd og BPA'!K75</f>
        <v>0</v>
      </c>
      <c r="J49" s="462">
        <f>'Kompetansetilskudd og BPA'!M75</f>
        <v>0</v>
      </c>
      <c r="K49" s="464">
        <f>'Kompetansetilskudd og BPA'!N75</f>
        <v>0</v>
      </c>
      <c r="L49" s="193"/>
    </row>
    <row r="50" spans="2:12" x14ac:dyDescent="0.3">
      <c r="B50" s="192"/>
      <c r="C50" s="465" t="s">
        <v>124</v>
      </c>
      <c r="D50" s="466" t="s">
        <v>34</v>
      </c>
      <c r="E50" s="467">
        <f>'Kompetansetilskudd og BPA'!F87</f>
        <v>0</v>
      </c>
      <c r="F50" s="468">
        <f>'Kompetansetilskudd og BPA'!G87</f>
        <v>0</v>
      </c>
      <c r="G50" s="469">
        <f>'Kompetansetilskudd og BPA'!I87</f>
        <v>0</v>
      </c>
      <c r="H50" s="469">
        <f>'Kompetansetilskudd og BPA'!J87</f>
        <v>0</v>
      </c>
      <c r="I50" s="469">
        <f>'Kompetansetilskudd og BPA'!K87</f>
        <v>0</v>
      </c>
      <c r="J50" s="468">
        <f>'Kompetansetilskudd og BPA'!M87</f>
        <v>0</v>
      </c>
      <c r="K50" s="470">
        <f>'Kompetansetilskudd og BPA'!N87</f>
        <v>0</v>
      </c>
      <c r="L50" s="193"/>
    </row>
    <row r="51" spans="2:12" ht="21.6" thickBot="1" x14ac:dyDescent="0.35">
      <c r="B51" s="194" t="s">
        <v>77</v>
      </c>
      <c r="C51" s="471"/>
      <c r="D51" s="454" t="s">
        <v>142</v>
      </c>
      <c r="E51" s="472">
        <f t="shared" ref="E51:K51" si="0">SUM(E45:E50)</f>
        <v>0</v>
      </c>
      <c r="F51" s="472">
        <f t="shared" si="0"/>
        <v>0</v>
      </c>
      <c r="G51" s="473">
        <f t="shared" si="0"/>
        <v>0</v>
      </c>
      <c r="H51" s="473">
        <f t="shared" si="0"/>
        <v>0</v>
      </c>
      <c r="I51" s="473">
        <f t="shared" si="0"/>
        <v>0</v>
      </c>
      <c r="J51" s="472">
        <f t="shared" si="0"/>
        <v>0</v>
      </c>
      <c r="K51" s="474">
        <f t="shared" si="0"/>
        <v>0</v>
      </c>
      <c r="L51" s="195"/>
    </row>
    <row r="52" spans="2:12" ht="9.9" customHeight="1" thickTop="1" thickBot="1" x14ac:dyDescent="0.35">
      <c r="B52" s="196"/>
      <c r="C52" s="197"/>
      <c r="D52" s="197"/>
      <c r="E52" s="198"/>
      <c r="F52" s="197"/>
      <c r="G52" s="198"/>
      <c r="H52" s="198"/>
      <c r="I52" s="198"/>
      <c r="J52" s="198"/>
      <c r="K52" s="197"/>
      <c r="L52" s="199"/>
    </row>
    <row r="53" spans="2:12" ht="27.6" customHeight="1" thickBot="1" x14ac:dyDescent="0.35"/>
    <row r="54" spans="2:12" ht="23.4" x14ac:dyDescent="0.35">
      <c r="B54" s="307" t="s">
        <v>11</v>
      </c>
      <c r="C54" s="331" t="s">
        <v>141</v>
      </c>
      <c r="D54" s="200"/>
      <c r="E54" s="201"/>
      <c r="F54" s="201"/>
      <c r="G54" s="201"/>
      <c r="H54" s="201"/>
      <c r="I54" s="201"/>
      <c r="J54" s="201"/>
      <c r="K54" s="201"/>
      <c r="L54" s="202"/>
    </row>
    <row r="55" spans="2:12" ht="9.6" customHeight="1" x14ac:dyDescent="0.35">
      <c r="B55" s="192"/>
      <c r="C55" s="11"/>
      <c r="D55" s="76"/>
      <c r="E55" s="6"/>
      <c r="F55" s="6"/>
      <c r="G55" s="6"/>
      <c r="H55" s="6"/>
      <c r="I55" s="6"/>
      <c r="J55" s="6"/>
      <c r="K55" s="6"/>
      <c r="L55" s="193"/>
    </row>
    <row r="56" spans="2:12" ht="43.2" x14ac:dyDescent="0.3">
      <c r="B56" s="192"/>
      <c r="C56" s="11"/>
      <c r="D56" s="9"/>
      <c r="E56" s="9"/>
      <c r="F56" s="448" t="s">
        <v>133</v>
      </c>
      <c r="G56" s="448" t="str">
        <f>'Kompetansetilskudd og BPA'!I$6</f>
        <v>Ubrukte midler som ønskes overført</v>
      </c>
      <c r="H56" s="448" t="str">
        <f>'Kompetansetilskudd og BPA'!J$6</f>
        <v>Søknads- beløp</v>
      </c>
      <c r="I56" s="448" t="str">
        <f>'Kompetansetilskudd og BPA'!K$6</f>
        <v>Ubrukte midler som tilbakebetales</v>
      </c>
      <c r="J56" s="448" t="str">
        <f>'Kompetansetilskudd og BPA'!N$6</f>
        <v>Totalt beløp det søkes om til tiltaket</v>
      </c>
      <c r="K56" s="6"/>
      <c r="L56" s="193"/>
    </row>
    <row r="57" spans="2:12" ht="21.6" thickBot="1" x14ac:dyDescent="0.35">
      <c r="B57" s="194" t="s">
        <v>77</v>
      </c>
      <c r="C57" s="78"/>
      <c r="D57" s="77"/>
      <c r="E57" s="454" t="s">
        <v>143</v>
      </c>
      <c r="F57" s="451">
        <f>'Kompetansetilskudd og BPA'!M103</f>
        <v>0</v>
      </c>
      <c r="G57" s="452">
        <f>'Kompetansetilskudd og BPA'!I103</f>
        <v>0</v>
      </c>
      <c r="H57" s="452">
        <f>'Kompetansetilskudd og BPA'!J103</f>
        <v>0</v>
      </c>
      <c r="I57" s="452">
        <f>'Kompetansetilskudd og BPA'!K103</f>
        <v>0</v>
      </c>
      <c r="J57" s="453">
        <f>'Kompetansetilskudd og BPA'!N103</f>
        <v>0</v>
      </c>
      <c r="K57" s="6"/>
      <c r="L57" s="195"/>
    </row>
    <row r="58" spans="2:12" ht="9.6" customHeight="1" thickTop="1" thickBot="1" x14ac:dyDescent="0.35">
      <c r="B58" s="196"/>
      <c r="C58" s="197"/>
      <c r="D58" s="197"/>
      <c r="E58" s="198"/>
      <c r="F58" s="197"/>
      <c r="G58" s="198"/>
      <c r="H58" s="198"/>
      <c r="I58" s="198"/>
      <c r="J58" s="198"/>
      <c r="K58" s="197"/>
      <c r="L58" s="199"/>
    </row>
    <row r="59" spans="2:12" ht="35.1" customHeight="1" thickBot="1" x14ac:dyDescent="0.35"/>
    <row r="60" spans="2:12" ht="22.5" customHeight="1" x14ac:dyDescent="0.35">
      <c r="B60" s="307" t="s">
        <v>144</v>
      </c>
      <c r="C60" s="331" t="s">
        <v>727</v>
      </c>
      <c r="D60" s="214"/>
      <c r="E60" s="214"/>
      <c r="F60" s="214"/>
      <c r="G60" s="214"/>
      <c r="H60" s="214"/>
      <c r="I60" s="214"/>
      <c r="J60" s="214"/>
      <c r="K60" s="214"/>
      <c r="L60" s="215"/>
    </row>
    <row r="61" spans="2:12" ht="22.5" customHeight="1" x14ac:dyDescent="0.35">
      <c r="B61" s="208"/>
      <c r="C61" s="115"/>
      <c r="D61" s="115"/>
      <c r="E61" s="115"/>
      <c r="F61" s="115"/>
      <c r="G61" s="115"/>
      <c r="H61" s="115"/>
      <c r="I61" s="115"/>
      <c r="J61" s="115"/>
      <c r="K61" s="207"/>
      <c r="L61" s="209"/>
    </row>
    <row r="62" spans="2:12" ht="27.75" customHeight="1" x14ac:dyDescent="0.35">
      <c r="B62" s="208"/>
      <c r="C62" s="115"/>
      <c r="D62" s="115"/>
      <c r="E62" s="111"/>
      <c r="F62" s="112"/>
      <c r="G62" s="114"/>
      <c r="H62" s="114" t="s">
        <v>728</v>
      </c>
      <c r="I62" s="112"/>
      <c r="J62" s="113"/>
      <c r="K62" s="207"/>
      <c r="L62" s="209"/>
    </row>
    <row r="63" spans="2:12" ht="70.2" x14ac:dyDescent="0.35">
      <c r="B63" s="210"/>
      <c r="C63" s="6"/>
      <c r="D63" s="115"/>
      <c r="E63" s="448" t="s">
        <v>746</v>
      </c>
      <c r="F63" s="449" t="s">
        <v>139</v>
      </c>
      <c r="G63" s="449" t="s">
        <v>72</v>
      </c>
      <c r="H63" s="449" t="s">
        <v>46</v>
      </c>
      <c r="I63" s="450" t="s">
        <v>51</v>
      </c>
      <c r="J63" s="449" t="s">
        <v>132</v>
      </c>
      <c r="K63" s="207"/>
      <c r="L63" s="193"/>
    </row>
    <row r="64" spans="2:12" x14ac:dyDescent="0.3">
      <c r="B64" s="210"/>
      <c r="C64" s="6"/>
      <c r="D64" s="441" t="str">
        <f>'Prosjekt 1'!$C$2</f>
        <v xml:space="preserve">Tjenesteutviklingsprosjekt 1. </v>
      </c>
      <c r="E64" s="442" t="str">
        <f>IF('Prosjekt 1'!$G$11="","",'Prosjekt 1'!$G$11)</f>
        <v/>
      </c>
      <c r="F64" s="443">
        <f>'Prosjekt 1'!$G$73</f>
        <v>0</v>
      </c>
      <c r="G64" s="443">
        <f>'Prosjekt 1'!$H$73</f>
        <v>0</v>
      </c>
      <c r="H64" s="443">
        <f>'Prosjekt 1'!$F$73</f>
        <v>0</v>
      </c>
      <c r="I64" s="443">
        <f>J64-H64</f>
        <v>0</v>
      </c>
      <c r="J64" s="443">
        <f>F64-G64</f>
        <v>0</v>
      </c>
      <c r="K64" s="207"/>
      <c r="L64" s="193"/>
    </row>
    <row r="65" spans="2:12" x14ac:dyDescent="0.3">
      <c r="B65" s="210"/>
      <c r="C65" s="6"/>
      <c r="D65" s="441" t="str">
        <f>'Prosjekt 2'!$C$2</f>
        <v xml:space="preserve">Tjenesteutviklingsprosjekt 2. </v>
      </c>
      <c r="E65" s="442" t="str">
        <f>IF('Prosjekt 2'!$G$11="","",'Prosjekt 2'!$G$11)</f>
        <v/>
      </c>
      <c r="F65" s="443">
        <f>'Prosjekt 2'!$G$73</f>
        <v>0</v>
      </c>
      <c r="G65" s="443">
        <f>'Prosjekt 2'!$H$73</f>
        <v>0</v>
      </c>
      <c r="H65" s="443">
        <f>'Prosjekt 2'!$F$73</f>
        <v>0</v>
      </c>
      <c r="I65" s="443">
        <f>J65-H65</f>
        <v>0</v>
      </c>
      <c r="J65" s="443">
        <f>F65-G65</f>
        <v>0</v>
      </c>
      <c r="K65" s="207"/>
      <c r="L65" s="193"/>
    </row>
    <row r="66" spans="2:12" x14ac:dyDescent="0.3">
      <c r="B66" s="210"/>
      <c r="C66" s="6"/>
      <c r="D66" s="441" t="str">
        <f>'Prosjekt 3'!$C$2</f>
        <v xml:space="preserve">Tjenesteutviklingsprosjekt 3. </v>
      </c>
      <c r="E66" s="442" t="str">
        <f>IF('Prosjekt 3'!$G$11="","",'Prosjekt 3'!$G$11)</f>
        <v/>
      </c>
      <c r="F66" s="443">
        <f>'Prosjekt 3'!$G$73</f>
        <v>0</v>
      </c>
      <c r="G66" s="443">
        <f>'Prosjekt 3'!$H$73</f>
        <v>0</v>
      </c>
      <c r="H66" s="443">
        <f>'Prosjekt 3'!$F$73</f>
        <v>0</v>
      </c>
      <c r="I66" s="443">
        <f>J66-H66</f>
        <v>0</v>
      </c>
      <c r="J66" s="443">
        <f>F66-G66</f>
        <v>0</v>
      </c>
      <c r="K66" s="207"/>
      <c r="L66" s="193"/>
    </row>
    <row r="67" spans="2:12" x14ac:dyDescent="0.3">
      <c r="B67" s="210"/>
      <c r="C67" s="6"/>
      <c r="D67" s="441" t="str">
        <f>'Prosjekt 4'!$C$2</f>
        <v xml:space="preserve">Tjenesteutviklingsprosjekt 4. </v>
      </c>
      <c r="E67" s="442" t="str">
        <f>IF('Prosjekt 4'!$G$11="","",'Prosjekt 4'!$G$11)</f>
        <v/>
      </c>
      <c r="F67" s="443">
        <f>'Prosjekt 4'!$G$73</f>
        <v>0</v>
      </c>
      <c r="G67" s="443">
        <f>'Prosjekt 4'!$H$73</f>
        <v>0</v>
      </c>
      <c r="H67" s="443">
        <f>'Prosjekt 4'!$F$73</f>
        <v>0</v>
      </c>
      <c r="I67" s="443">
        <f t="shared" ref="I67" si="1">J67-H67</f>
        <v>0</v>
      </c>
      <c r="J67" s="443">
        <f t="shared" ref="J67:J72" si="2">F67-G67</f>
        <v>0</v>
      </c>
      <c r="K67" s="207"/>
      <c r="L67" s="193"/>
    </row>
    <row r="68" spans="2:12" x14ac:dyDescent="0.3">
      <c r="B68" s="210"/>
      <c r="C68" s="6"/>
      <c r="D68" s="441" t="str">
        <f>'Prosjekt 5'!$C$2</f>
        <v xml:space="preserve">Tjenesteutviklingsprosjekt 5. </v>
      </c>
      <c r="E68" s="442" t="str">
        <f>IF('Prosjekt 5'!$G$11="","",'Prosjekt 5'!$G$11)</f>
        <v/>
      </c>
      <c r="F68" s="443">
        <f>'Prosjekt 5'!$G$73</f>
        <v>0</v>
      </c>
      <c r="G68" s="443">
        <f>'Prosjekt 5'!$H$73</f>
        <v>0</v>
      </c>
      <c r="H68" s="443">
        <f>'Prosjekt 5'!$F$73</f>
        <v>0</v>
      </c>
      <c r="I68" s="443">
        <f>J68-H68</f>
        <v>0</v>
      </c>
      <c r="J68" s="443">
        <f t="shared" si="2"/>
        <v>0</v>
      </c>
      <c r="K68" s="207"/>
      <c r="L68" s="193"/>
    </row>
    <row r="69" spans="2:12" x14ac:dyDescent="0.3">
      <c r="B69" s="210"/>
      <c r="C69" s="6"/>
      <c r="D69" s="441" t="str">
        <f>'Prosjekt 6'!$C$2</f>
        <v xml:space="preserve">Tjenesteutviklingsprosjekt 6. </v>
      </c>
      <c r="E69" s="444" t="str">
        <f>IF('Prosjekt 6'!$G$11="","",'Prosjekt 6'!$G$11)</f>
        <v/>
      </c>
      <c r="F69" s="443">
        <f>'Prosjekt 6'!$G$73</f>
        <v>0</v>
      </c>
      <c r="G69" s="443">
        <f>'Prosjekt 6'!$H$73</f>
        <v>0</v>
      </c>
      <c r="H69" s="443">
        <f>'Prosjekt 6'!$F$73</f>
        <v>0</v>
      </c>
      <c r="I69" s="443">
        <f t="shared" ref="I69:I72" si="3">J69-H69</f>
        <v>0</v>
      </c>
      <c r="J69" s="443">
        <f t="shared" si="2"/>
        <v>0</v>
      </c>
      <c r="K69" s="207"/>
      <c r="L69" s="193"/>
    </row>
    <row r="70" spans="2:12" x14ac:dyDescent="0.3">
      <c r="B70" s="210"/>
      <c r="C70" s="6"/>
      <c r="D70" s="441" t="str">
        <f>'Prosjekt 7'!$C$2</f>
        <v xml:space="preserve">Tjenesteutviklingsprosjekt 7. </v>
      </c>
      <c r="E70" s="444" t="str">
        <f>IF('Prosjekt 7'!$G$11="","",'Prosjekt 7'!$G$11)</f>
        <v/>
      </c>
      <c r="F70" s="443">
        <f>'Prosjekt 7'!$G$73</f>
        <v>0</v>
      </c>
      <c r="G70" s="443">
        <f>'Prosjekt 7'!$H$73</f>
        <v>0</v>
      </c>
      <c r="H70" s="443">
        <f>'Prosjekt 7'!$F$73</f>
        <v>0</v>
      </c>
      <c r="I70" s="443">
        <f t="shared" si="3"/>
        <v>0</v>
      </c>
      <c r="J70" s="443">
        <f t="shared" si="2"/>
        <v>0</v>
      </c>
      <c r="K70" s="207"/>
      <c r="L70" s="193"/>
    </row>
    <row r="71" spans="2:12" x14ac:dyDescent="0.3">
      <c r="B71" s="210"/>
      <c r="C71" s="6"/>
      <c r="D71" s="441" t="str">
        <f>'Prosjekt 8'!$C$2</f>
        <v xml:space="preserve">Tjenesteutviklingsprosjekt 8. </v>
      </c>
      <c r="E71" s="444" t="str">
        <f>IF('Prosjekt 8'!$G$11="","",'Prosjekt 8'!$G$11)</f>
        <v/>
      </c>
      <c r="F71" s="443">
        <f>'Prosjekt 8'!$G$73</f>
        <v>0</v>
      </c>
      <c r="G71" s="443">
        <f>'Prosjekt 8'!$H$73</f>
        <v>0</v>
      </c>
      <c r="H71" s="443">
        <f>'Prosjekt 8'!$F$73</f>
        <v>0</v>
      </c>
      <c r="I71" s="443">
        <f t="shared" si="3"/>
        <v>0</v>
      </c>
      <c r="J71" s="443">
        <f t="shared" si="2"/>
        <v>0</v>
      </c>
      <c r="K71" s="207"/>
      <c r="L71" s="193"/>
    </row>
    <row r="72" spans="2:12" x14ac:dyDescent="0.3">
      <c r="B72" s="210"/>
      <c r="C72" s="6"/>
      <c r="D72" s="441" t="str">
        <f>'Prosjekt 9'!$C$2</f>
        <v xml:space="preserve">Tjenesteutviklingsprosjekt 9. </v>
      </c>
      <c r="E72" s="444" t="str">
        <f>IF('Prosjekt 9'!$G$11="","",'Prosjekt 9'!$G$11)</f>
        <v/>
      </c>
      <c r="F72" s="443">
        <f>'Prosjekt 9'!$G$73</f>
        <v>0</v>
      </c>
      <c r="G72" s="443">
        <f>'Prosjekt 9'!$H$73</f>
        <v>0</v>
      </c>
      <c r="H72" s="443">
        <f>'Prosjekt 9'!$F$73</f>
        <v>0</v>
      </c>
      <c r="I72" s="443">
        <f t="shared" si="3"/>
        <v>0</v>
      </c>
      <c r="J72" s="443">
        <f t="shared" si="2"/>
        <v>0</v>
      </c>
      <c r="K72" s="207"/>
      <c r="L72" s="193"/>
    </row>
    <row r="73" spans="2:12" x14ac:dyDescent="0.3">
      <c r="B73" s="210"/>
      <c r="C73" s="6"/>
      <c r="D73" s="445"/>
      <c r="E73" s="446" t="s">
        <v>729</v>
      </c>
      <c r="F73" s="447">
        <f>SUM(F64:F72)</f>
        <v>0</v>
      </c>
      <c r="G73" s="447">
        <f>SUM(G64:G72)</f>
        <v>0</v>
      </c>
      <c r="H73" s="447">
        <f>SUM(H64:H72)</f>
        <v>0</v>
      </c>
      <c r="I73" s="447">
        <f>SUM(I64:I72)</f>
        <v>0</v>
      </c>
      <c r="J73" s="447">
        <f>SUM(J64:J72)</f>
        <v>0</v>
      </c>
      <c r="K73" s="207"/>
      <c r="L73" s="193"/>
    </row>
    <row r="74" spans="2:12" ht="15" thickBot="1" x14ac:dyDescent="0.35">
      <c r="B74" s="211"/>
      <c r="C74" s="212"/>
      <c r="D74" s="212"/>
      <c r="E74" s="212"/>
      <c r="F74" s="212"/>
      <c r="G74" s="212"/>
      <c r="H74" s="212"/>
      <c r="I74" s="212"/>
      <c r="J74" s="212"/>
      <c r="K74" s="212"/>
      <c r="L74" s="213"/>
    </row>
  </sheetData>
  <sheetProtection algorithmName="SHA-512" hashValue="94KNsLVMHalKK6NdmgDHqGkosUebZyxh+Mo5brc2qGBRDOnH0lYrcV85O3V2mnnT3VuXpXT4ricOr9fJnYdI1A==" saltValue="xZ/TJ/mILAr64kJWk5uOtA==" spinCount="100000" sheet="1" objects="1" scenarios="1" selectLockedCells="1"/>
  <protectedRanges>
    <protectedRange sqref="E23:E29 E30:F31" name="informasjon_om_kommunen" securityDescriptor="O:WDG:WDD:(A;;CC;;;WD)"/>
  </protectedRanges>
  <mergeCells count="12">
    <mergeCell ref="C38:K38"/>
    <mergeCell ref="C34:K35"/>
    <mergeCell ref="E31:G31"/>
    <mergeCell ref="E26:G26"/>
    <mergeCell ref="E27:G27"/>
    <mergeCell ref="E28:G28"/>
    <mergeCell ref="E30:G30"/>
    <mergeCell ref="D8:K8"/>
    <mergeCell ref="E23:G23"/>
    <mergeCell ref="E24:G24"/>
    <mergeCell ref="E25:G25"/>
    <mergeCell ref="E29:G29"/>
  </mergeCells>
  <conditionalFormatting sqref="A1:M105">
    <cfRule type="expression" dxfId="72" priority="11">
      <formula>NOT(CELL("protect",A1))</formula>
    </cfRule>
  </conditionalFormatting>
  <dataValidations count="1">
    <dataValidation type="list" allowBlank="1" showInputMessage="1" showErrorMessage="1" error="Besvares med Ja eller Nei" sqref="E30:E40" xr:uid="{7ADE8DA5-3237-449B-B6C5-CF5227F276DB}">
      <formula1>"Ja,ja,Nei,nei"</formula1>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3E541-384E-4D8C-AA20-DCBBEAA69E87}">
  <sheetPr>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8. ",G8)</f>
        <v xml:space="preserve">Tjenesteutviklingsprosjekt 8.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612</v>
      </c>
      <c r="D7" s="103" t="s">
        <v>69</v>
      </c>
      <c r="E7" s="96"/>
      <c r="F7" s="92"/>
      <c r="G7" s="92"/>
      <c r="H7" s="92"/>
      <c r="I7" s="92"/>
      <c r="J7" s="92"/>
      <c r="K7" s="97"/>
      <c r="L7" s="125"/>
    </row>
    <row r="8" spans="2:13" ht="32.1" customHeight="1" x14ac:dyDescent="0.3">
      <c r="B8" s="10"/>
      <c r="C8" s="11"/>
      <c r="D8" s="5" t="s">
        <v>613</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614</v>
      </c>
      <c r="E9" s="495" t="s">
        <v>720</v>
      </c>
      <c r="F9" s="496"/>
      <c r="G9" s="492"/>
      <c r="H9" s="493"/>
      <c r="I9" s="493"/>
      <c r="J9" s="494"/>
      <c r="K9" s="22"/>
      <c r="L9" s="23"/>
      <c r="M9" s="3"/>
    </row>
    <row r="10" spans="2:13" ht="32.1" customHeight="1" x14ac:dyDescent="0.3">
      <c r="B10" s="10"/>
      <c r="C10" s="11"/>
      <c r="D10" s="5" t="s">
        <v>615</v>
      </c>
      <c r="E10" s="495" t="s">
        <v>721</v>
      </c>
      <c r="F10" s="496"/>
      <c r="G10" s="528"/>
      <c r="H10" s="493"/>
      <c r="I10" s="493"/>
      <c r="J10" s="494"/>
      <c r="K10" s="22"/>
      <c r="L10" s="23"/>
      <c r="M10" s="3"/>
    </row>
    <row r="11" spans="2:13" ht="81.75" customHeight="1" x14ac:dyDescent="0.3">
      <c r="B11" s="10"/>
      <c r="C11" s="11"/>
      <c r="D11" s="5" t="s">
        <v>616</v>
      </c>
      <c r="E11" s="495" t="s">
        <v>722</v>
      </c>
      <c r="F11" s="496"/>
      <c r="G11" s="492"/>
      <c r="H11" s="493"/>
      <c r="I11" s="493"/>
      <c r="J11" s="494"/>
      <c r="K11" s="355" t="s">
        <v>329</v>
      </c>
      <c r="L11" s="23"/>
      <c r="M11" s="3"/>
    </row>
    <row r="12" spans="2:13" ht="69.900000000000006" customHeight="1" x14ac:dyDescent="0.3">
      <c r="B12" s="10"/>
      <c r="C12" s="11"/>
      <c r="D12" s="5" t="s">
        <v>617</v>
      </c>
      <c r="E12" s="497" t="s">
        <v>723</v>
      </c>
      <c r="F12" s="498"/>
      <c r="G12" s="503"/>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618</v>
      </c>
      <c r="D14" s="499" t="s">
        <v>791</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619</v>
      </c>
      <c r="E16" s="501" t="s">
        <v>747</v>
      </c>
      <c r="F16" s="502"/>
      <c r="G16" s="219"/>
      <c r="H16" s="6"/>
      <c r="I16" s="6"/>
      <c r="J16" s="6"/>
      <c r="K16" s="6"/>
      <c r="L16" s="8"/>
    </row>
    <row r="17" spans="2:13" ht="32.1" customHeight="1" x14ac:dyDescent="0.3">
      <c r="B17" s="10"/>
      <c r="C17" s="11"/>
      <c r="D17" s="5" t="s">
        <v>620</v>
      </c>
      <c r="E17" s="501" t="s">
        <v>748</v>
      </c>
      <c r="F17" s="502"/>
      <c r="G17" s="219"/>
      <c r="H17" s="6"/>
      <c r="I17" s="6"/>
      <c r="J17" s="6"/>
      <c r="K17" s="6"/>
      <c r="L17" s="8"/>
    </row>
    <row r="18" spans="2:13" ht="32.1" customHeight="1" x14ac:dyDescent="0.3">
      <c r="B18" s="10"/>
      <c r="C18" s="11"/>
      <c r="D18" s="5" t="s">
        <v>621</v>
      </c>
      <c r="E18" s="501" t="s">
        <v>749</v>
      </c>
      <c r="F18" s="502"/>
      <c r="G18" s="219"/>
      <c r="H18" s="6"/>
      <c r="I18" s="6"/>
      <c r="J18" s="6"/>
      <c r="K18" s="6"/>
      <c r="L18" s="8"/>
    </row>
    <row r="19" spans="2:13" ht="32.1" customHeight="1" x14ac:dyDescent="0.3">
      <c r="B19" s="10"/>
      <c r="C19" s="11"/>
      <c r="D19" s="5" t="s">
        <v>622</v>
      </c>
      <c r="E19" s="501" t="s">
        <v>750</v>
      </c>
      <c r="F19" s="502"/>
      <c r="G19" s="219"/>
      <c r="H19" s="6"/>
      <c r="I19" s="6"/>
      <c r="J19" s="6"/>
      <c r="K19" s="6"/>
      <c r="L19" s="8"/>
    </row>
    <row r="20" spans="2:13" ht="32.1" customHeight="1" x14ac:dyDescent="0.3">
      <c r="B20" s="10"/>
      <c r="C20" s="11"/>
      <c r="D20" s="5" t="s">
        <v>623</v>
      </c>
      <c r="E20" s="501" t="s">
        <v>751</v>
      </c>
      <c r="F20" s="502"/>
      <c r="G20" s="219"/>
      <c r="H20" s="6"/>
      <c r="I20" s="6"/>
      <c r="J20" s="6"/>
      <c r="K20" s="6"/>
      <c r="L20" s="8"/>
    </row>
    <row r="21" spans="2:13" ht="32.1" customHeight="1" x14ac:dyDescent="0.3">
      <c r="B21" s="10"/>
      <c r="C21" s="11"/>
      <c r="D21" s="5" t="s">
        <v>624</v>
      </c>
      <c r="E21" s="501" t="s">
        <v>752</v>
      </c>
      <c r="F21" s="502"/>
      <c r="G21" s="219"/>
      <c r="H21" s="6"/>
      <c r="I21" s="6"/>
      <c r="J21" s="6"/>
      <c r="K21" s="6"/>
      <c r="L21" s="8"/>
    </row>
    <row r="22" spans="2:13" ht="32.1" customHeight="1" x14ac:dyDescent="0.3">
      <c r="B22" s="10"/>
      <c r="C22" s="11"/>
      <c r="D22" s="5" t="s">
        <v>625</v>
      </c>
      <c r="E22" s="501" t="s">
        <v>753</v>
      </c>
      <c r="F22" s="502"/>
      <c r="G22" s="219"/>
      <c r="H22" s="6"/>
      <c r="I22" s="6"/>
      <c r="J22" s="6"/>
      <c r="K22" s="6"/>
      <c r="L22" s="8"/>
    </row>
    <row r="23" spans="2:13" ht="32.1" customHeight="1" x14ac:dyDescent="0.3">
      <c r="B23" s="10"/>
      <c r="C23" s="11"/>
      <c r="D23" s="5" t="s">
        <v>626</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627</v>
      </c>
      <c r="D25" s="499" t="s">
        <v>792</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628</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629</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630</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631</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632</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633</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634</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635</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636</v>
      </c>
      <c r="D44" s="499" t="s">
        <v>793</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8.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742</v>
      </c>
      <c r="E50" s="539"/>
      <c r="F50" s="540"/>
      <c r="G50" s="6"/>
      <c r="H50" s="538" t="s">
        <v>743</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637</v>
      </c>
      <c r="E52" s="231" t="s">
        <v>40</v>
      </c>
      <c r="F52" s="229"/>
      <c r="G52" s="6"/>
      <c r="H52" s="191" t="s">
        <v>70</v>
      </c>
      <c r="I52" s="107"/>
      <c r="J52" s="11"/>
      <c r="K52" s="189"/>
      <c r="L52" s="8"/>
    </row>
    <row r="53" spans="2:12" ht="32.1" customHeight="1" x14ac:dyDescent="0.3">
      <c r="B53" s="10"/>
      <c r="C53" s="11"/>
      <c r="D53" s="230" t="s">
        <v>638</v>
      </c>
      <c r="E53" s="231" t="s">
        <v>41</v>
      </c>
      <c r="F53" s="217"/>
      <c r="G53" s="6"/>
      <c r="H53" s="519" t="s">
        <v>639</v>
      </c>
      <c r="I53" s="513" t="s">
        <v>725</v>
      </c>
      <c r="J53" s="514"/>
      <c r="K53" s="532"/>
      <c r="L53" s="8"/>
    </row>
    <row r="54" spans="2:12" ht="32.1" customHeight="1" x14ac:dyDescent="0.3">
      <c r="B54" s="10"/>
      <c r="C54" s="11"/>
      <c r="D54" s="230" t="s">
        <v>640</v>
      </c>
      <c r="E54" s="231" t="s">
        <v>42</v>
      </c>
      <c r="F54" s="217"/>
      <c r="G54" s="6"/>
      <c r="H54" s="521"/>
      <c r="I54" s="517"/>
      <c r="J54" s="518"/>
      <c r="K54" s="533"/>
      <c r="L54" s="8"/>
    </row>
    <row r="55" spans="2:12" ht="32.1" customHeight="1" x14ac:dyDescent="0.3">
      <c r="B55" s="10"/>
      <c r="C55" s="11"/>
      <c r="D55" s="230" t="s">
        <v>641</v>
      </c>
      <c r="E55" s="231" t="s">
        <v>44</v>
      </c>
      <c r="F55" s="217"/>
      <c r="G55" s="6"/>
      <c r="H55" s="519" t="s">
        <v>642</v>
      </c>
      <c r="I55" s="513" t="s">
        <v>726</v>
      </c>
      <c r="J55" s="514"/>
      <c r="K55" s="506"/>
      <c r="L55" s="8"/>
    </row>
    <row r="56" spans="2:12" ht="41.25" customHeight="1" x14ac:dyDescent="0.3">
      <c r="B56" s="10"/>
      <c r="C56" s="11"/>
      <c r="D56" s="230" t="s">
        <v>643</v>
      </c>
      <c r="E56" s="231" t="s">
        <v>49</v>
      </c>
      <c r="F56" s="217"/>
      <c r="G56" s="6"/>
      <c r="H56" s="520"/>
      <c r="I56" s="515"/>
      <c r="J56" s="516"/>
      <c r="K56" s="529"/>
      <c r="L56" s="8"/>
    </row>
    <row r="57" spans="2:12" ht="44.25" customHeight="1" x14ac:dyDescent="0.3">
      <c r="B57" s="10"/>
      <c r="C57" s="11"/>
      <c r="D57" s="232" t="s">
        <v>644</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645</v>
      </c>
      <c r="E60" s="235"/>
      <c r="F60" s="228"/>
      <c r="G60" s="6"/>
      <c r="H60" s="230" t="s">
        <v>646</v>
      </c>
      <c r="I60" s="530" t="s">
        <v>324</v>
      </c>
      <c r="J60" s="531"/>
      <c r="K60" s="244"/>
      <c r="L60" s="8"/>
    </row>
    <row r="61" spans="2:12" ht="45" customHeight="1" x14ac:dyDescent="0.3">
      <c r="B61" s="10"/>
      <c r="C61" s="11"/>
      <c r="D61" s="242" t="s">
        <v>647</v>
      </c>
      <c r="E61" s="216"/>
      <c r="F61" s="217"/>
      <c r="G61" s="6"/>
      <c r="H61" s="232" t="s">
        <v>648</v>
      </c>
      <c r="I61" s="534" t="s">
        <v>338</v>
      </c>
      <c r="J61" s="514"/>
      <c r="K61" s="244"/>
      <c r="L61" s="8"/>
    </row>
    <row r="62" spans="2:12" ht="34.35" customHeight="1" x14ac:dyDescent="0.3">
      <c r="B62" s="10"/>
      <c r="C62" s="11"/>
      <c r="D62" s="242" t="s">
        <v>649</v>
      </c>
      <c r="E62" s="216"/>
      <c r="F62" s="217"/>
      <c r="G62" s="6"/>
      <c r="H62" s="519" t="s">
        <v>650</v>
      </c>
      <c r="I62" s="513" t="s">
        <v>325</v>
      </c>
      <c r="J62" s="514"/>
      <c r="K62" s="506"/>
      <c r="L62" s="8"/>
    </row>
    <row r="63" spans="2:12" ht="34.35" customHeight="1" x14ac:dyDescent="0.3">
      <c r="B63" s="10"/>
      <c r="C63" s="11"/>
      <c r="D63" s="243" t="s">
        <v>651</v>
      </c>
      <c r="E63" s="216"/>
      <c r="F63" s="217"/>
      <c r="G63" s="6"/>
      <c r="H63" s="520"/>
      <c r="I63" s="515"/>
      <c r="J63" s="516"/>
      <c r="K63" s="529"/>
      <c r="L63" s="8"/>
    </row>
    <row r="64" spans="2:12" ht="34.35" customHeight="1" x14ac:dyDescent="0.3">
      <c r="B64" s="10"/>
      <c r="C64" s="11"/>
      <c r="D64" s="243" t="s">
        <v>652</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653</v>
      </c>
      <c r="D67" s="499" t="s">
        <v>794</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809</v>
      </c>
      <c r="H72" s="110" t="s">
        <v>810</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TBCV+g4PU7DTLzdtHI1Gkhi36Nrno+BkLosQ8CWYsBA6CJs/YhirWTnb0kjoQ4HSYto0FVEW8sbT+NzUkJha+Q==" saltValue="qxJh8+sKfL1hcGPw0/3zYQ==" spinCount="100000" sheet="1" objects="1" scenarios="1" selectLockedCells="1"/>
  <mergeCells count="62">
    <mergeCell ref="D67:G67"/>
    <mergeCell ref="D68:J68"/>
    <mergeCell ref="H55:H57"/>
    <mergeCell ref="I55:J57"/>
    <mergeCell ref="K55:K57"/>
    <mergeCell ref="I60:J60"/>
    <mergeCell ref="I61:J61"/>
    <mergeCell ref="H62:H64"/>
    <mergeCell ref="I62:J64"/>
    <mergeCell ref="K62:K64"/>
    <mergeCell ref="D50:F50"/>
    <mergeCell ref="H50:K50"/>
    <mergeCell ref="D51:F51"/>
    <mergeCell ref="H51:K51"/>
    <mergeCell ref="H53:H54"/>
    <mergeCell ref="I53:J54"/>
    <mergeCell ref="K53:K54"/>
    <mergeCell ref="D46:J46"/>
    <mergeCell ref="G35:K36"/>
    <mergeCell ref="M35:M36"/>
    <mergeCell ref="G37:K38"/>
    <mergeCell ref="M37:M38"/>
    <mergeCell ref="G39:K40"/>
    <mergeCell ref="M39:M40"/>
    <mergeCell ref="G41:K42"/>
    <mergeCell ref="M41:M42"/>
    <mergeCell ref="E42:F42"/>
    <mergeCell ref="D44:G44"/>
    <mergeCell ref="D45:J45"/>
    <mergeCell ref="M33:M34"/>
    <mergeCell ref="E21:F21"/>
    <mergeCell ref="E22:F22"/>
    <mergeCell ref="E23:F23"/>
    <mergeCell ref="D25:G25"/>
    <mergeCell ref="D26:J26"/>
    <mergeCell ref="G27:K28"/>
    <mergeCell ref="M27:M28"/>
    <mergeCell ref="G29:K30"/>
    <mergeCell ref="M29:M30"/>
    <mergeCell ref="G31:K32"/>
    <mergeCell ref="M31:M32"/>
    <mergeCell ref="E16:F16"/>
    <mergeCell ref="E17:F17"/>
    <mergeCell ref="E18:F18"/>
    <mergeCell ref="E19:F19"/>
    <mergeCell ref="G33:K34"/>
    <mergeCell ref="C48:K48"/>
    <mergeCell ref="E9:F9"/>
    <mergeCell ref="G9:J9"/>
    <mergeCell ref="E3:K3"/>
    <mergeCell ref="E4:K4"/>
    <mergeCell ref="E5:I5"/>
    <mergeCell ref="E8:F8"/>
    <mergeCell ref="G8:J8"/>
    <mergeCell ref="E20:F20"/>
    <mergeCell ref="E10:F10"/>
    <mergeCell ref="G10:J10"/>
    <mergeCell ref="E11:F11"/>
    <mergeCell ref="G11:J11"/>
    <mergeCell ref="E12:F12"/>
    <mergeCell ref="G12:J12"/>
    <mergeCell ref="D14:G14"/>
  </mergeCells>
  <conditionalFormatting sqref="M33 M8:M24">
    <cfRule type="expression" dxfId="14" priority="7">
      <formula>NOT(M8="")</formula>
    </cfRule>
  </conditionalFormatting>
  <conditionalFormatting sqref="M25:M26">
    <cfRule type="expression" dxfId="13" priority="6">
      <formula>NOT(M25="")</formula>
    </cfRule>
  </conditionalFormatting>
  <conditionalFormatting sqref="D12:J12">
    <cfRule type="expression" dxfId="12" priority="2">
      <formula>OR(ISBLANK($G$9),$G$9="nei")</formula>
    </cfRule>
  </conditionalFormatting>
  <conditionalFormatting sqref="M27 M29 M31">
    <cfRule type="expression" dxfId="11" priority="5">
      <formula>NOT(M27="")</formula>
    </cfRule>
  </conditionalFormatting>
  <conditionalFormatting sqref="M35 M37 M39 M41">
    <cfRule type="expression" dxfId="10" priority="4">
      <formula>NOT(M35="")</formula>
    </cfRule>
  </conditionalFormatting>
  <conditionalFormatting sqref="B42:E42 B2:L3 B12:L14 B11:E11 G11:L11 B43:L47 B5:L10 B4:E4 L4 B29:F41 G29:L42 B49:L74 B48:C48 L48 B16:L28 B15:C15 E15:L15">
    <cfRule type="expression" dxfId="9" priority="3">
      <formula>NOT(CELL("protect",B2))</formula>
    </cfRule>
  </conditionalFormatting>
  <conditionalFormatting sqref="D15">
    <cfRule type="expression" dxfId="8" priority="1">
      <formula>NOT(CELL("protect",D15))</formula>
    </cfRule>
  </conditionalFormatting>
  <dataValidations count="3">
    <dataValidation type="list" allowBlank="1" showInputMessage="1" showErrorMessage="1" error="Besvares med Ja eller Nei" sqref="G9" xr:uid="{C8C12D40-145C-4858-BB71-C2C68D19C39F}">
      <formula1>"Ja,ja,Nei,nei"</formula1>
    </dataValidation>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5FDD641F-8CCB-4383-8794-14EAB2E809D4}">
      <formula1>-999000000000</formula1>
      <formula2>999000000000</formula2>
    </dataValidation>
    <dataValidation type="list" allowBlank="1" showInputMessage="1" showErrorMessage="1" errorTitle="Ugyldig inntasting" error="Skriv Ja eller Nei i svar-cellen" sqref="G16:G23" xr:uid="{DD3E165E-8AA6-40FF-8D76-4FBADA59789A}">
      <formula1>"ja,Ja,nei,Nei"</formula1>
    </dataValidation>
  </dataValidations>
  <printOptions headings="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463E7-6786-4981-84B9-F060812248A6}">
  <sheetPr>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9. ",G8)</f>
        <v xml:space="preserve">Tjenesteutviklingsprosjekt 9.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654</v>
      </c>
      <c r="D7" s="103" t="s">
        <v>69</v>
      </c>
      <c r="E7" s="96"/>
      <c r="F7" s="92"/>
      <c r="G7" s="92"/>
      <c r="H7" s="92"/>
      <c r="I7" s="92"/>
      <c r="J7" s="92"/>
      <c r="K7" s="97"/>
      <c r="L7" s="125"/>
    </row>
    <row r="8" spans="2:13" ht="32.1" customHeight="1" x14ac:dyDescent="0.3">
      <c r="B8" s="10"/>
      <c r="C8" s="11"/>
      <c r="D8" s="5" t="s">
        <v>655</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656</v>
      </c>
      <c r="E9" s="495" t="s">
        <v>720</v>
      </c>
      <c r="F9" s="496"/>
      <c r="G9" s="492"/>
      <c r="H9" s="493"/>
      <c r="I9" s="493"/>
      <c r="J9" s="494"/>
      <c r="K9" s="22"/>
      <c r="L9" s="23"/>
      <c r="M9" s="3"/>
    </row>
    <row r="10" spans="2:13" ht="32.1" customHeight="1" x14ac:dyDescent="0.3">
      <c r="B10" s="10"/>
      <c r="C10" s="11"/>
      <c r="D10" s="5" t="s">
        <v>657</v>
      </c>
      <c r="E10" s="495" t="s">
        <v>721</v>
      </c>
      <c r="F10" s="496"/>
      <c r="G10" s="528"/>
      <c r="H10" s="493"/>
      <c r="I10" s="493"/>
      <c r="J10" s="494"/>
      <c r="K10" s="22"/>
      <c r="L10" s="23"/>
      <c r="M10" s="3"/>
    </row>
    <row r="11" spans="2:13" ht="81.75" customHeight="1" x14ac:dyDescent="0.3">
      <c r="B11" s="10"/>
      <c r="C11" s="11"/>
      <c r="D11" s="5" t="s">
        <v>658</v>
      </c>
      <c r="E11" s="495" t="s">
        <v>722</v>
      </c>
      <c r="F11" s="496"/>
      <c r="G11" s="492"/>
      <c r="H11" s="493"/>
      <c r="I11" s="493"/>
      <c r="J11" s="494"/>
      <c r="K11" s="355" t="s">
        <v>329</v>
      </c>
      <c r="L11" s="23"/>
      <c r="M11" s="3"/>
    </row>
    <row r="12" spans="2:13" ht="69.900000000000006" customHeight="1" x14ac:dyDescent="0.3">
      <c r="B12" s="10"/>
      <c r="C12" s="11"/>
      <c r="D12" s="5" t="s">
        <v>659</v>
      </c>
      <c r="E12" s="497" t="s">
        <v>723</v>
      </c>
      <c r="F12" s="498"/>
      <c r="G12" s="503"/>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660</v>
      </c>
      <c r="D14" s="499" t="s">
        <v>795</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661</v>
      </c>
      <c r="E16" s="501" t="s">
        <v>747</v>
      </c>
      <c r="F16" s="502"/>
      <c r="G16" s="219"/>
      <c r="H16" s="6"/>
      <c r="I16" s="6"/>
      <c r="J16" s="6"/>
      <c r="K16" s="6"/>
      <c r="L16" s="8"/>
    </row>
    <row r="17" spans="2:13" ht="32.1" customHeight="1" x14ac:dyDescent="0.3">
      <c r="B17" s="10"/>
      <c r="C17" s="11"/>
      <c r="D17" s="5" t="s">
        <v>662</v>
      </c>
      <c r="E17" s="501" t="s">
        <v>748</v>
      </c>
      <c r="F17" s="502"/>
      <c r="G17" s="219"/>
      <c r="H17" s="6"/>
      <c r="I17" s="6"/>
      <c r="J17" s="6"/>
      <c r="K17" s="6"/>
      <c r="L17" s="8"/>
    </row>
    <row r="18" spans="2:13" ht="32.1" customHeight="1" x14ac:dyDescent="0.3">
      <c r="B18" s="10"/>
      <c r="C18" s="11"/>
      <c r="D18" s="5" t="s">
        <v>663</v>
      </c>
      <c r="E18" s="501" t="s">
        <v>749</v>
      </c>
      <c r="F18" s="502"/>
      <c r="G18" s="219"/>
      <c r="H18" s="6"/>
      <c r="I18" s="6"/>
      <c r="J18" s="6"/>
      <c r="K18" s="6"/>
      <c r="L18" s="8"/>
    </row>
    <row r="19" spans="2:13" ht="32.1" customHeight="1" x14ac:dyDescent="0.3">
      <c r="B19" s="10"/>
      <c r="C19" s="11"/>
      <c r="D19" s="5" t="s">
        <v>664</v>
      </c>
      <c r="E19" s="501" t="s">
        <v>750</v>
      </c>
      <c r="F19" s="502"/>
      <c r="G19" s="219"/>
      <c r="H19" s="6"/>
      <c r="I19" s="6"/>
      <c r="J19" s="6"/>
      <c r="K19" s="6"/>
      <c r="L19" s="8"/>
    </row>
    <row r="20" spans="2:13" ht="32.1" customHeight="1" x14ac:dyDescent="0.3">
      <c r="B20" s="10"/>
      <c r="C20" s="11"/>
      <c r="D20" s="5" t="s">
        <v>665</v>
      </c>
      <c r="E20" s="501" t="s">
        <v>751</v>
      </c>
      <c r="F20" s="502"/>
      <c r="G20" s="219"/>
      <c r="H20" s="6"/>
      <c r="I20" s="6"/>
      <c r="J20" s="6"/>
      <c r="K20" s="6"/>
      <c r="L20" s="8"/>
    </row>
    <row r="21" spans="2:13" ht="32.1" customHeight="1" x14ac:dyDescent="0.3">
      <c r="B21" s="10"/>
      <c r="C21" s="11"/>
      <c r="D21" s="5" t="s">
        <v>666</v>
      </c>
      <c r="E21" s="501" t="s">
        <v>752</v>
      </c>
      <c r="F21" s="502"/>
      <c r="G21" s="219"/>
      <c r="H21" s="6"/>
      <c r="I21" s="6"/>
      <c r="J21" s="6"/>
      <c r="K21" s="6"/>
      <c r="L21" s="8"/>
    </row>
    <row r="22" spans="2:13" ht="32.1" customHeight="1" x14ac:dyDescent="0.3">
      <c r="B22" s="10"/>
      <c r="C22" s="11"/>
      <c r="D22" s="5" t="s">
        <v>667</v>
      </c>
      <c r="E22" s="501" t="s">
        <v>753</v>
      </c>
      <c r="F22" s="502"/>
      <c r="G22" s="219"/>
      <c r="H22" s="6"/>
      <c r="I22" s="6"/>
      <c r="J22" s="6"/>
      <c r="K22" s="6"/>
      <c r="L22" s="8"/>
    </row>
    <row r="23" spans="2:13" ht="32.1" customHeight="1" x14ac:dyDescent="0.3">
      <c r="B23" s="10"/>
      <c r="C23" s="11"/>
      <c r="D23" s="5" t="s">
        <v>668</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669</v>
      </c>
      <c r="D25" s="499" t="s">
        <v>796</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670</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671</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672</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673</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674</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675</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676</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677</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678</v>
      </c>
      <c r="D44" s="499" t="s">
        <v>797</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9.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744</v>
      </c>
      <c r="E50" s="539"/>
      <c r="F50" s="540"/>
      <c r="G50" s="6"/>
      <c r="H50" s="538" t="s">
        <v>745</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679</v>
      </c>
      <c r="E52" s="231" t="s">
        <v>40</v>
      </c>
      <c r="F52" s="229"/>
      <c r="G52" s="6"/>
      <c r="H52" s="191" t="s">
        <v>70</v>
      </c>
      <c r="I52" s="107"/>
      <c r="J52" s="11"/>
      <c r="K52" s="189"/>
      <c r="L52" s="8"/>
    </row>
    <row r="53" spans="2:12" ht="32.1" customHeight="1" x14ac:dyDescent="0.3">
      <c r="B53" s="10"/>
      <c r="C53" s="11"/>
      <c r="D53" s="230" t="s">
        <v>680</v>
      </c>
      <c r="E53" s="231" t="s">
        <v>41</v>
      </c>
      <c r="F53" s="217"/>
      <c r="G53" s="6"/>
      <c r="H53" s="519" t="s">
        <v>681</v>
      </c>
      <c r="I53" s="513" t="s">
        <v>725</v>
      </c>
      <c r="J53" s="514"/>
      <c r="K53" s="532"/>
      <c r="L53" s="8"/>
    </row>
    <row r="54" spans="2:12" ht="32.1" customHeight="1" x14ac:dyDescent="0.3">
      <c r="B54" s="10"/>
      <c r="C54" s="11"/>
      <c r="D54" s="230" t="s">
        <v>682</v>
      </c>
      <c r="E54" s="231" t="s">
        <v>42</v>
      </c>
      <c r="F54" s="217"/>
      <c r="G54" s="6"/>
      <c r="H54" s="521"/>
      <c r="I54" s="517"/>
      <c r="J54" s="518"/>
      <c r="K54" s="533"/>
      <c r="L54" s="8"/>
    </row>
    <row r="55" spans="2:12" ht="32.1" customHeight="1" x14ac:dyDescent="0.3">
      <c r="B55" s="10"/>
      <c r="C55" s="11"/>
      <c r="D55" s="230" t="s">
        <v>683</v>
      </c>
      <c r="E55" s="231" t="s">
        <v>44</v>
      </c>
      <c r="F55" s="217"/>
      <c r="G55" s="6"/>
      <c r="H55" s="519" t="s">
        <v>684</v>
      </c>
      <c r="I55" s="513" t="s">
        <v>726</v>
      </c>
      <c r="J55" s="514"/>
      <c r="K55" s="506"/>
      <c r="L55" s="8"/>
    </row>
    <row r="56" spans="2:12" ht="41.25" customHeight="1" x14ac:dyDescent="0.3">
      <c r="B56" s="10"/>
      <c r="C56" s="11"/>
      <c r="D56" s="230" t="s">
        <v>685</v>
      </c>
      <c r="E56" s="231" t="s">
        <v>49</v>
      </c>
      <c r="F56" s="217"/>
      <c r="G56" s="6"/>
      <c r="H56" s="520"/>
      <c r="I56" s="515"/>
      <c r="J56" s="516"/>
      <c r="K56" s="529"/>
      <c r="L56" s="8"/>
    </row>
    <row r="57" spans="2:12" ht="44.25" customHeight="1" x14ac:dyDescent="0.3">
      <c r="B57" s="10"/>
      <c r="C57" s="11"/>
      <c r="D57" s="232" t="s">
        <v>686</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687</v>
      </c>
      <c r="E60" s="235"/>
      <c r="F60" s="228"/>
      <c r="G60" s="6"/>
      <c r="H60" s="230" t="s">
        <v>688</v>
      </c>
      <c r="I60" s="530" t="s">
        <v>324</v>
      </c>
      <c r="J60" s="531"/>
      <c r="K60" s="244"/>
      <c r="L60" s="8"/>
    </row>
    <row r="61" spans="2:12" ht="45" customHeight="1" x14ac:dyDescent="0.3">
      <c r="B61" s="10"/>
      <c r="C61" s="11"/>
      <c r="D61" s="242" t="s">
        <v>689</v>
      </c>
      <c r="E61" s="216"/>
      <c r="F61" s="217"/>
      <c r="G61" s="6"/>
      <c r="H61" s="232" t="s">
        <v>690</v>
      </c>
      <c r="I61" s="534" t="s">
        <v>338</v>
      </c>
      <c r="J61" s="514"/>
      <c r="K61" s="244"/>
      <c r="L61" s="8"/>
    </row>
    <row r="62" spans="2:12" ht="34.35" customHeight="1" x14ac:dyDescent="0.3">
      <c r="B62" s="10"/>
      <c r="C62" s="11"/>
      <c r="D62" s="242" t="s">
        <v>691</v>
      </c>
      <c r="E62" s="216"/>
      <c r="F62" s="217"/>
      <c r="G62" s="6"/>
      <c r="H62" s="519" t="s">
        <v>692</v>
      </c>
      <c r="I62" s="513" t="s">
        <v>325</v>
      </c>
      <c r="J62" s="514"/>
      <c r="K62" s="506"/>
      <c r="L62" s="8"/>
    </row>
    <row r="63" spans="2:12" ht="34.35" customHeight="1" x14ac:dyDescent="0.3">
      <c r="B63" s="10"/>
      <c r="C63" s="11"/>
      <c r="D63" s="243" t="s">
        <v>693</v>
      </c>
      <c r="E63" s="216"/>
      <c r="F63" s="217"/>
      <c r="G63" s="6"/>
      <c r="H63" s="520"/>
      <c r="I63" s="515"/>
      <c r="J63" s="516"/>
      <c r="K63" s="529"/>
      <c r="L63" s="8"/>
    </row>
    <row r="64" spans="2:12" ht="34.35" customHeight="1" x14ac:dyDescent="0.3">
      <c r="B64" s="10"/>
      <c r="C64" s="11"/>
      <c r="D64" s="243" t="s">
        <v>694</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695</v>
      </c>
      <c r="D67" s="499" t="s">
        <v>798</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811</v>
      </c>
      <c r="H72" s="110" t="s">
        <v>812</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JpnER8C0fsEeGiDF8VHCQfddsikXzmBUqdwX0Tkk1IlqSSu8jF55jd5feQpBDovJDLhTNOBrabtcR6GG6ZoXmQ==" saltValue="exisNa2upa0rZ5/zzfjPmQ==" spinCount="100000" sheet="1" objects="1" scenarios="1" selectLockedCells="1"/>
  <mergeCells count="62">
    <mergeCell ref="D67:G67"/>
    <mergeCell ref="D68:J68"/>
    <mergeCell ref="H55:H57"/>
    <mergeCell ref="I55:J57"/>
    <mergeCell ref="K55:K57"/>
    <mergeCell ref="I60:J60"/>
    <mergeCell ref="I61:J61"/>
    <mergeCell ref="H62:H64"/>
    <mergeCell ref="I62:J64"/>
    <mergeCell ref="K62:K64"/>
    <mergeCell ref="D50:F50"/>
    <mergeCell ref="H50:K50"/>
    <mergeCell ref="D51:F51"/>
    <mergeCell ref="H51:K51"/>
    <mergeCell ref="H53:H54"/>
    <mergeCell ref="I53:J54"/>
    <mergeCell ref="K53:K54"/>
    <mergeCell ref="D46:J46"/>
    <mergeCell ref="G35:K36"/>
    <mergeCell ref="M35:M36"/>
    <mergeCell ref="G37:K38"/>
    <mergeCell ref="M37:M38"/>
    <mergeCell ref="G39:K40"/>
    <mergeCell ref="M39:M40"/>
    <mergeCell ref="G41:K42"/>
    <mergeCell ref="M41:M42"/>
    <mergeCell ref="E42:F42"/>
    <mergeCell ref="D44:G44"/>
    <mergeCell ref="D45:J45"/>
    <mergeCell ref="M33:M34"/>
    <mergeCell ref="E21:F21"/>
    <mergeCell ref="E22:F22"/>
    <mergeCell ref="E23:F23"/>
    <mergeCell ref="D25:G25"/>
    <mergeCell ref="D26:J26"/>
    <mergeCell ref="G27:K28"/>
    <mergeCell ref="M27:M28"/>
    <mergeCell ref="G29:K30"/>
    <mergeCell ref="M29:M30"/>
    <mergeCell ref="G31:K32"/>
    <mergeCell ref="M31:M32"/>
    <mergeCell ref="E16:F16"/>
    <mergeCell ref="E17:F17"/>
    <mergeCell ref="E18:F18"/>
    <mergeCell ref="E19:F19"/>
    <mergeCell ref="G33:K34"/>
    <mergeCell ref="C48:K48"/>
    <mergeCell ref="E9:F9"/>
    <mergeCell ref="G9:J9"/>
    <mergeCell ref="E3:K3"/>
    <mergeCell ref="E4:K4"/>
    <mergeCell ref="E5:I5"/>
    <mergeCell ref="E8:F8"/>
    <mergeCell ref="G8:J8"/>
    <mergeCell ref="E20:F20"/>
    <mergeCell ref="E10:F10"/>
    <mergeCell ref="G10:J10"/>
    <mergeCell ref="E11:F11"/>
    <mergeCell ref="G11:J11"/>
    <mergeCell ref="E12:F12"/>
    <mergeCell ref="G12:J12"/>
    <mergeCell ref="D14:G14"/>
  </mergeCells>
  <conditionalFormatting sqref="M33 M8:M24">
    <cfRule type="expression" dxfId="7" priority="7">
      <formula>NOT(M8="")</formula>
    </cfRule>
  </conditionalFormatting>
  <conditionalFormatting sqref="M25:M26">
    <cfRule type="expression" dxfId="6" priority="6">
      <formula>NOT(M25="")</formula>
    </cfRule>
  </conditionalFormatting>
  <conditionalFormatting sqref="D12:J12">
    <cfRule type="expression" dxfId="5" priority="2">
      <formula>OR(ISBLANK($G$9),$G$9="nei")</formula>
    </cfRule>
  </conditionalFormatting>
  <conditionalFormatting sqref="M27 M29 M31">
    <cfRule type="expression" dxfId="4" priority="5">
      <formula>NOT(M27="")</formula>
    </cfRule>
  </conditionalFormatting>
  <conditionalFormatting sqref="M35 M37 M39 M41">
    <cfRule type="expression" dxfId="3" priority="4">
      <formula>NOT(M35="")</formula>
    </cfRule>
  </conditionalFormatting>
  <conditionalFormatting sqref="B42:E42 B2:L3 B12:L14 B11:E11 G11:L11 B43:L47 B5:L10 B4:E4 L4 B29:F41 G29:L42 B49:L74 B48:C48 L48 B16:L28 B15:C15 E15:L15">
    <cfRule type="expression" dxfId="2" priority="3">
      <formula>NOT(CELL("protect",B2))</formula>
    </cfRule>
  </conditionalFormatting>
  <conditionalFormatting sqref="D15">
    <cfRule type="expression" dxfId="1" priority="1">
      <formula>NOT(CELL("protect",D15))</formula>
    </cfRule>
  </conditionalFormatting>
  <dataValidations count="3">
    <dataValidation type="list" allowBlank="1" showInputMessage="1" showErrorMessage="1" error="Besvares med Ja eller Nei" sqref="G9" xr:uid="{FF6F5A74-B1AB-4B0A-9D82-39AB1FF2385B}">
      <formula1>"Ja,ja,Nei,nei"</formula1>
    </dataValidation>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17B4F712-D932-47D7-868B-5DA10691F967}">
      <formula1>-999000000000</formula1>
      <formula2>999000000000</formula2>
    </dataValidation>
    <dataValidation type="list" allowBlank="1" showInputMessage="1" showErrorMessage="1" errorTitle="Ugyldig inntasting" error="Skriv Ja eller Nei i svar-cellen" sqref="G16:G23" xr:uid="{04DFD572-6816-4BED-99F2-B0B0A9682A55}">
      <formula1>"ja,Ja,nei,Nei"</formula1>
    </dataValidation>
  </dataValidations>
  <printOptions heading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0D671-0CCE-4DCF-8287-7D331514B34C}">
  <sheetPr codeName="Sheet4">
    <tabColor rgb="FFFF0000"/>
  </sheetPr>
  <dimension ref="A1:GB4650"/>
  <sheetViews>
    <sheetView topLeftCell="EP1" zoomScale="85" zoomScaleNormal="85" workbookViewId="0">
      <pane ySplit="3" topLeftCell="A4" activePane="bottomLeft" state="frozen"/>
      <selection pane="bottomLeft" activeCell="FJ31" sqref="FJ31"/>
    </sheetView>
  </sheetViews>
  <sheetFormatPr baseColWidth="10" defaultColWidth="8.88671875" defaultRowHeight="14.4" x14ac:dyDescent="0.3"/>
  <cols>
    <col min="1" max="4" width="19.88671875" customWidth="1"/>
    <col min="5" max="7" width="9.109375" style="262" customWidth="1"/>
    <col min="8" max="8" width="71.109375" style="262" customWidth="1"/>
    <col min="9" max="10" width="30" style="376" customWidth="1"/>
    <col min="11" max="13" width="18" style="259" customWidth="1"/>
    <col min="14" max="14" width="10.5546875" style="259" customWidth="1"/>
    <col min="15" max="15" width="10.44140625" style="259" customWidth="1"/>
    <col min="16" max="16" width="10.5546875" style="259" customWidth="1"/>
    <col min="17" max="19" width="9" style="263" customWidth="1"/>
    <col min="20" max="20" width="10.5546875" style="263" customWidth="1"/>
    <col min="21" max="21" width="7.6640625" style="263" customWidth="1"/>
    <col min="22" max="22" width="16.109375" style="263" customWidth="1"/>
    <col min="23" max="26" width="10.5546875" style="261" customWidth="1"/>
    <col min="27" max="27" width="11.33203125" style="261" customWidth="1"/>
    <col min="28" max="29" width="10.5546875" style="261" customWidth="1"/>
    <col min="30" max="30" width="11.33203125" style="260" customWidth="1"/>
    <col min="31" max="31" width="17.44140625" style="266" customWidth="1"/>
    <col min="32" max="32" width="9.109375" style="266" customWidth="1"/>
    <col min="33" max="33" width="59" style="266" customWidth="1"/>
    <col min="34" max="34" width="11.88671875" style="266" customWidth="1"/>
    <col min="35" max="35" width="16.109375" style="371" customWidth="1"/>
    <col min="36" max="37" width="15.6640625" style="371" customWidth="1"/>
    <col min="38" max="38" width="12.109375" style="260" customWidth="1"/>
    <col min="39" max="39" width="9.109375" style="260" customWidth="1"/>
    <col min="40" max="43" width="9.109375" style="264" customWidth="1"/>
    <col min="44" max="44" width="19.6640625" style="378" customWidth="1"/>
    <col min="45" max="45" width="15.109375" style="264" customWidth="1"/>
    <col min="46" max="46" width="15.6640625" customWidth="1"/>
    <col min="47" max="47" width="11" customWidth="1"/>
    <col min="48" max="48" width="37.5546875" customWidth="1"/>
    <col min="49" max="49" width="22.88671875" customWidth="1"/>
    <col min="50" max="50" width="21.88671875" customWidth="1"/>
    <col min="51" max="51" width="27.6640625" customWidth="1"/>
    <col min="52" max="52" width="12.88671875" customWidth="1"/>
    <col min="53" max="53" width="9" customWidth="1"/>
    <col min="54" max="54" width="6" customWidth="1"/>
    <col min="55" max="55" width="14.5546875" customWidth="1"/>
    <col min="56" max="56" width="8.33203125" customWidth="1"/>
    <col min="57" max="57" width="13.88671875" customWidth="1"/>
    <col min="58" max="58" width="7.88671875" customWidth="1"/>
    <col min="59" max="59" width="12.44140625" customWidth="1"/>
    <col min="60" max="63" width="12.6640625" customWidth="1"/>
    <col min="64" max="64" width="12.5546875" style="261" customWidth="1"/>
    <col min="65" max="69" width="9.109375" style="261" customWidth="1"/>
    <col min="70" max="79" width="10.44140625" style="261" customWidth="1"/>
    <col min="80" max="80" width="12.6640625" style="274" customWidth="1"/>
    <col min="81" max="84" width="12.6640625" style="310" customWidth="1"/>
    <col min="85" max="91" width="7.88671875" style="310" customWidth="1"/>
    <col min="92" max="92" width="12.6640625" style="310" customWidth="1"/>
    <col min="93" max="103" width="12.6640625" style="319" customWidth="1"/>
    <col min="104" max="104" width="12.6640625" style="315" customWidth="1"/>
    <col min="105" max="105" width="7.33203125" style="330" customWidth="1"/>
    <col min="106" max="106" width="10.109375" style="330" customWidth="1"/>
    <col min="107" max="107" width="65.33203125" style="330" customWidth="1"/>
    <col min="108" max="108" width="12.6640625" style="330" customWidth="1"/>
    <col min="109" max="109" width="11.6640625" style="330" customWidth="1"/>
    <col min="110" max="110" width="12.6640625" style="330" customWidth="1"/>
    <col min="111" max="117" width="12.6640625" style="328" customWidth="1"/>
    <col min="118" max="120" width="6.44140625" style="328" customWidth="1"/>
    <col min="121" max="122" width="12.6640625" style="310" customWidth="1"/>
    <col min="123" max="123" width="14.88671875" style="310" customWidth="1"/>
    <col min="124" max="125" width="12.6640625" style="310" customWidth="1"/>
    <col min="126" max="131" width="10" style="310" customWidth="1"/>
    <col min="132" max="135" width="11.88671875" style="310" customWidth="1"/>
    <col min="136" max="136" width="11.5546875" style="310" customWidth="1"/>
    <col min="137" max="137" width="21.109375" style="271" customWidth="1"/>
    <col min="138" max="152" width="10.44140625" style="271" customWidth="1"/>
    <col min="153" max="153" width="9.109375" style="271" customWidth="1"/>
    <col min="156" max="156" width="9.33203125" bestFit="1" customWidth="1"/>
    <col min="159" max="159" width="9.109375" customWidth="1"/>
    <col min="166" max="166" width="10.33203125" bestFit="1" customWidth="1"/>
    <col min="167" max="167" width="9.33203125" bestFit="1" customWidth="1"/>
    <col min="174" max="174" width="19.109375" customWidth="1"/>
    <col min="175" max="175" width="40.109375" customWidth="1"/>
  </cols>
  <sheetData>
    <row r="1" spans="1:184" s="381" customFormat="1" ht="13.8" x14ac:dyDescent="0.3">
      <c r="A1" s="381" t="s">
        <v>158</v>
      </c>
      <c r="E1" s="382" t="s">
        <v>157</v>
      </c>
      <c r="F1" s="382"/>
      <c r="G1" s="382"/>
      <c r="H1" s="382"/>
      <c r="I1" s="383"/>
      <c r="J1" s="383"/>
      <c r="K1" s="384"/>
      <c r="L1" s="384"/>
      <c r="M1" s="384"/>
      <c r="N1" s="385" t="s">
        <v>456</v>
      </c>
      <c r="O1" s="384"/>
      <c r="P1" s="384"/>
      <c r="Q1" s="386" t="s">
        <v>457</v>
      </c>
      <c r="R1" s="387"/>
      <c r="S1" s="387"/>
      <c r="T1" s="386"/>
      <c r="U1" s="387"/>
      <c r="V1" s="387"/>
      <c r="W1" s="388" t="s">
        <v>458</v>
      </c>
      <c r="X1" s="388"/>
      <c r="Y1" s="388"/>
      <c r="Z1" s="388"/>
      <c r="AA1" s="389"/>
      <c r="AB1" s="389"/>
      <c r="AC1" s="389"/>
      <c r="AD1" s="390"/>
      <c r="AE1" s="391"/>
      <c r="AF1" s="391"/>
      <c r="AG1" s="391"/>
      <c r="AH1" s="391"/>
      <c r="AI1" s="392"/>
      <c r="AJ1" s="392"/>
      <c r="AK1" s="392"/>
      <c r="AL1" s="390"/>
      <c r="AM1" s="390"/>
      <c r="AN1" s="393"/>
      <c r="AO1" s="393"/>
      <c r="AP1" s="393"/>
      <c r="AQ1" s="393"/>
      <c r="AR1" s="394"/>
      <c r="AS1" s="393"/>
      <c r="AZ1" s="395" t="s">
        <v>271</v>
      </c>
      <c r="BI1" s="381" t="s">
        <v>156</v>
      </c>
      <c r="BL1" s="389"/>
      <c r="BM1" s="389"/>
      <c r="BN1" s="389"/>
      <c r="BO1" s="389"/>
      <c r="BP1" s="389"/>
      <c r="BQ1" s="389"/>
      <c r="BR1" s="389"/>
      <c r="BS1" s="389"/>
      <c r="BT1" s="389"/>
      <c r="BU1" s="389"/>
      <c r="BV1" s="389"/>
      <c r="BW1" s="389"/>
      <c r="BX1" s="389"/>
      <c r="BY1" s="389"/>
      <c r="BZ1" s="389"/>
      <c r="CA1" s="389"/>
      <c r="CB1" s="396"/>
      <c r="CC1" s="397"/>
      <c r="CD1" s="397"/>
      <c r="CE1" s="397"/>
      <c r="CF1" s="397"/>
      <c r="CG1" s="397"/>
      <c r="CH1" s="397"/>
      <c r="CI1" s="397"/>
      <c r="CJ1" s="397"/>
      <c r="CK1" s="397"/>
      <c r="CL1" s="397"/>
      <c r="CM1" s="397"/>
      <c r="CN1" s="397"/>
      <c r="CO1" s="398"/>
      <c r="CP1" s="398"/>
      <c r="CQ1" s="398"/>
      <c r="CR1" s="398"/>
      <c r="CS1" s="398"/>
      <c r="CT1" s="398"/>
      <c r="CU1" s="398"/>
      <c r="CV1" s="398"/>
      <c r="CW1" s="398"/>
      <c r="CX1" s="398"/>
      <c r="CY1" s="398"/>
      <c r="CZ1" s="434"/>
      <c r="DA1" s="399"/>
      <c r="DB1" s="399"/>
      <c r="DC1" s="399"/>
      <c r="DD1" s="399"/>
      <c r="DE1" s="399"/>
      <c r="DF1" s="399"/>
      <c r="DG1" s="400"/>
      <c r="DH1" s="400"/>
      <c r="DI1" s="400"/>
      <c r="DJ1" s="400"/>
      <c r="DK1" s="400"/>
      <c r="DL1" s="400"/>
      <c r="DM1" s="400"/>
      <c r="DN1" s="400"/>
      <c r="DO1" s="400"/>
      <c r="DP1" s="400"/>
      <c r="DQ1" s="397" t="s">
        <v>820</v>
      </c>
      <c r="DR1" s="397"/>
      <c r="DS1" s="397"/>
      <c r="DT1" s="397"/>
      <c r="DU1" s="397"/>
      <c r="DV1" s="397"/>
      <c r="DW1" s="397"/>
      <c r="DX1" s="397"/>
      <c r="DY1" s="397"/>
      <c r="DZ1" s="397"/>
      <c r="EA1" s="397"/>
      <c r="EB1" s="397"/>
      <c r="EC1" s="397"/>
      <c r="ED1" s="397"/>
      <c r="EE1" s="397"/>
      <c r="EF1" s="397"/>
      <c r="EG1" s="401" t="s">
        <v>438</v>
      </c>
      <c r="EH1" s="401"/>
      <c r="EI1" s="401"/>
      <c r="EJ1" s="401"/>
      <c r="EK1" s="401"/>
      <c r="EL1" s="401"/>
      <c r="EM1" s="401"/>
      <c r="EN1" s="401"/>
      <c r="EO1" s="401"/>
      <c r="EP1" s="401"/>
      <c r="EQ1" s="401"/>
      <c r="ER1" s="401"/>
      <c r="ES1" s="401"/>
      <c r="ET1" s="401"/>
      <c r="EU1" s="401"/>
      <c r="EV1" s="401"/>
      <c r="EW1" s="401"/>
      <c r="EX1" s="381" t="e" cm="1" vm="1">
        <f t="array" ref="EX1">_xlfn._xlws.FILTER(EG3:EW700,EG3:EG700&gt;"")</f>
        <v>#VALUE!</v>
      </c>
      <c r="FR1" s="402" t="s">
        <v>428</v>
      </c>
      <c r="FS1" s="395" t="s">
        <v>441</v>
      </c>
      <c r="GB1" s="381" t="s">
        <v>480</v>
      </c>
    </row>
    <row r="2" spans="1:184" s="403" customFormat="1" ht="39.9" customHeight="1" x14ac:dyDescent="0.3">
      <c r="A2" s="403" t="str" cm="1">
        <f t="array" ref="A2:C11">'Forside og oppsummering'!C22:E31</f>
        <v>Informasjon om kommunen</v>
      </c>
      <c r="B2" s="403">
        <v>0</v>
      </c>
      <c r="C2" s="403">
        <v>0</v>
      </c>
      <c r="E2" s="382"/>
      <c r="F2" s="404"/>
      <c r="G2" s="404"/>
      <c r="H2" s="404"/>
      <c r="I2" s="405" t="s">
        <v>472</v>
      </c>
      <c r="J2" s="405" t="s">
        <v>489</v>
      </c>
      <c r="K2" s="406" t="s">
        <v>465</v>
      </c>
      <c r="L2" s="406" t="s">
        <v>469</v>
      </c>
      <c r="M2" s="407" t="s">
        <v>466</v>
      </c>
      <c r="N2" s="406" t="s">
        <v>161</v>
      </c>
      <c r="O2" s="406" t="s">
        <v>446</v>
      </c>
      <c r="P2" s="406" t="s">
        <v>453</v>
      </c>
      <c r="Q2" s="408" t="str">
        <f>K2</f>
        <v>BOOL_MERKNAD</v>
      </c>
      <c r="R2" s="408" t="str">
        <f t="shared" ref="R2:S2" si="0">L2</f>
        <v>BOOL_SAKSBEHANDLERS_KOMMENTAR</v>
      </c>
      <c r="S2" s="408" t="str">
        <f t="shared" si="0"/>
        <v>BOOL_BRUK_SOM_BLANK</v>
      </c>
      <c r="T2" s="408" t="s">
        <v>161</v>
      </c>
      <c r="U2" s="408" t="s">
        <v>446</v>
      </c>
      <c r="V2" s="408" t="s">
        <v>453</v>
      </c>
      <c r="W2" s="409" t="str">
        <f>K2</f>
        <v>BOOL_MERKNAD</v>
      </c>
      <c r="X2" s="409" t="str">
        <f>L2</f>
        <v>BOOL_SAKSBEHANDLERS_KOMMENTAR</v>
      </c>
      <c r="Y2" s="409" t="str">
        <f>M2</f>
        <v>BOOL_BRUK_SOM_BLANK</v>
      </c>
      <c r="Z2" s="409" t="s">
        <v>161</v>
      </c>
      <c r="AA2" s="409" t="s">
        <v>446</v>
      </c>
      <c r="AB2" s="409" t="s">
        <v>453</v>
      </c>
      <c r="AC2" s="409" t="s">
        <v>467</v>
      </c>
      <c r="AD2" s="410" t="s">
        <v>61</v>
      </c>
      <c r="AE2" s="410" t="s">
        <v>459</v>
      </c>
      <c r="AF2" s="410" t="s">
        <v>460</v>
      </c>
      <c r="AG2" s="410" t="str">
        <f>AA2</f>
        <v>row_id</v>
      </c>
      <c r="AH2" s="410" t="s">
        <v>474</v>
      </c>
      <c r="AI2" s="410" t="str">
        <f>AB2</f>
        <v>row_name</v>
      </c>
      <c r="AJ2" s="410" t="str">
        <f>K2</f>
        <v>BOOL_MERKNAD</v>
      </c>
      <c r="AK2" s="410" t="str">
        <f>L2</f>
        <v>BOOL_SAKSBEHANDLERS_KOMMENTAR</v>
      </c>
      <c r="AL2" s="410" t="str">
        <f>M2</f>
        <v>BOOL_BRUK_SOM_BLANK</v>
      </c>
      <c r="AM2" s="410" t="str">
        <f>N2</f>
        <v>header_lvl</v>
      </c>
      <c r="AN2" s="411"/>
      <c r="AO2" s="411"/>
      <c r="AP2" s="411"/>
      <c r="AQ2" s="411"/>
      <c r="AR2" s="412"/>
      <c r="AS2" s="411"/>
      <c r="AT2" s="413" t="b">
        <v>1</v>
      </c>
      <c r="AU2" s="413" t="b">
        <v>1</v>
      </c>
      <c r="AV2" s="413" t="b">
        <v>1</v>
      </c>
      <c r="AW2" s="413" t="b">
        <v>1</v>
      </c>
      <c r="AX2" s="413" t="b">
        <v>1</v>
      </c>
      <c r="AY2" s="413" t="b">
        <v>1</v>
      </c>
      <c r="AZ2" s="414">
        <f>IFERROR(MATCH(AZ3,'Kompetansetilskudd og BPA'!$A$6:$N$6,0),FALSE)</f>
        <v>6</v>
      </c>
      <c r="BA2" s="414">
        <f>IFERROR(MATCH(BA3,'Kompetansetilskudd og BPA'!$A$6:$N$6,0),FALSE)</f>
        <v>7</v>
      </c>
      <c r="BB2" s="414" t="b">
        <f>IFERROR(MATCH(BB3,'Kompetansetilskudd og BPA'!$A$6:$N$6,0),FALSE)</f>
        <v>0</v>
      </c>
      <c r="BC2" s="414">
        <f>IFERROR(MATCH(BC3,'Kompetansetilskudd og BPA'!$A$6:$N$6,0),FALSE)</f>
        <v>9</v>
      </c>
      <c r="BD2" s="414">
        <f>IFERROR(MATCH(BD3,'Kompetansetilskudd og BPA'!$A$6:$N$6,0),FALSE)</f>
        <v>10</v>
      </c>
      <c r="BE2" s="414">
        <f>IFERROR(MATCH(BE3,'Kompetansetilskudd og BPA'!$A$6:$N$6,0),FALSE)</f>
        <v>11</v>
      </c>
      <c r="BF2" s="414" t="b">
        <f>IFERROR(MATCH(BF3,'Kompetansetilskudd og BPA'!$A$6:$N$6,0),FALSE)</f>
        <v>0</v>
      </c>
      <c r="BG2" s="414">
        <f>IFERROR(MATCH(BG3,'Kompetansetilskudd og BPA'!$A$6:$N$6,0),FALSE)</f>
        <v>13</v>
      </c>
      <c r="BH2" s="414">
        <f>IFERROR(MATCH(BH3,'Kompetansetilskudd og BPA'!$A$6:$N$6,0),FALSE)</f>
        <v>14</v>
      </c>
      <c r="BI2" s="413">
        <v>6</v>
      </c>
      <c r="BJ2" s="413" t="b">
        <v>1</v>
      </c>
      <c r="BK2" s="413" t="b">
        <v>1</v>
      </c>
      <c r="BL2" s="409" t="s">
        <v>159</v>
      </c>
      <c r="BM2" s="409"/>
      <c r="BN2" s="409"/>
      <c r="BO2" s="409"/>
      <c r="BP2" s="409"/>
      <c r="BQ2" s="409"/>
      <c r="BR2" s="409"/>
      <c r="BS2" s="409"/>
      <c r="BT2" s="409"/>
      <c r="BU2" s="409"/>
      <c r="BV2" s="409"/>
      <c r="BW2" s="409"/>
      <c r="BX2" s="409"/>
      <c r="BY2" s="409"/>
      <c r="BZ2" s="409"/>
      <c r="CA2" s="409"/>
      <c r="CB2" s="396"/>
      <c r="CC2" s="397"/>
      <c r="CD2" s="397"/>
      <c r="CE2" s="397"/>
      <c r="CF2" s="397"/>
      <c r="CG2" s="397"/>
      <c r="CH2" s="397"/>
      <c r="CI2" s="397"/>
      <c r="CJ2" s="397"/>
      <c r="CK2" s="397"/>
      <c r="CL2" s="397"/>
      <c r="CM2" s="397"/>
      <c r="CN2" s="397"/>
      <c r="CO2" s="398"/>
      <c r="CP2" s="398"/>
      <c r="CQ2" s="398"/>
      <c r="CR2" s="398"/>
      <c r="CS2" s="398"/>
      <c r="CT2" s="398"/>
      <c r="CU2" s="398"/>
      <c r="CV2" s="398"/>
      <c r="CW2" s="398"/>
      <c r="CX2" s="398"/>
      <c r="CY2" s="275" t="s">
        <v>468</v>
      </c>
      <c r="CZ2" s="434"/>
      <c r="DA2" s="399"/>
      <c r="DB2" s="399"/>
      <c r="DC2" s="399"/>
      <c r="DD2" s="399"/>
      <c r="DE2" s="399"/>
      <c r="DF2" s="399"/>
      <c r="DG2" s="400"/>
      <c r="DH2" s="400"/>
      <c r="DI2" s="400"/>
      <c r="DJ2" s="400"/>
      <c r="DK2" s="400"/>
      <c r="DL2" s="400"/>
      <c r="DM2" s="400"/>
      <c r="DN2" s="400"/>
      <c r="DO2" s="400"/>
      <c r="DP2" s="400"/>
      <c r="DQ2" s="397"/>
      <c r="DR2" s="397"/>
      <c r="DS2" s="397"/>
      <c r="DT2" s="397"/>
      <c r="DU2" s="397"/>
      <c r="DV2" s="397"/>
      <c r="DW2" s="397"/>
      <c r="DX2" s="397"/>
      <c r="DY2" s="397"/>
      <c r="DZ2" s="397"/>
      <c r="EA2" s="397"/>
      <c r="EB2" s="397"/>
      <c r="EC2" s="397"/>
      <c r="ED2" s="397"/>
      <c r="EE2" s="397"/>
      <c r="EF2" s="397"/>
      <c r="EG2" s="440" t="str" cm="1">
        <f t="array" ref="EG2:EV2">_xlfn._xlws.FILTER(AT3:BK3,AT2:BK2&lt;&gt;FALSE)</f>
        <v>Kommune</v>
      </c>
      <c r="EH2" s="440" t="str">
        <v>category</v>
      </c>
      <c r="EI2" s="440" t="str">
        <v>section</v>
      </c>
      <c r="EJ2" s="440" t="str">
        <v>row_id</v>
      </c>
      <c r="EK2" s="440" t="str">
        <v>row_type_id</v>
      </c>
      <c r="EL2" s="440" t="str">
        <v>row_name</v>
      </c>
      <c r="EM2" s="440" t="str">
        <v>Videreføring: Antall personer</v>
      </c>
      <c r="EN2" s="440" t="str">
        <v>Antall nye personer</v>
      </c>
      <c r="EO2" s="440" t="str">
        <v>Ubrukte midler som ønskes overført</v>
      </c>
      <c r="EP2" s="440" t="str">
        <v>Søknads- beløp</v>
      </c>
      <c r="EQ2" s="440" t="str">
        <v>Ubrukte midler som tilbakebetales</v>
      </c>
      <c r="ER2" s="440" t="str">
        <v>Totalt antall personer det søkes for</v>
      </c>
      <c r="ES2" s="440" t="str">
        <v>Totalt beløp det søkes om til tiltaket</v>
      </c>
      <c r="ET2" s="440" t="str">
        <v>Svar / Merknad</v>
      </c>
      <c r="EU2" s="440" t="str">
        <v>versjon_søknadsskjema</v>
      </c>
      <c r="EV2" s="440" t="str">
        <v>header_lvl</v>
      </c>
      <c r="EW2" s="440" t="s">
        <v>524</v>
      </c>
      <c r="FR2" s="397" t="s">
        <v>437</v>
      </c>
      <c r="FS2" s="397" t="s">
        <v>439</v>
      </c>
    </row>
    <row r="3" spans="1:184" s="395" customFormat="1" ht="45" customHeight="1" x14ac:dyDescent="0.3">
      <c r="A3" s="395" t="str">
        <v>1.1.</v>
      </c>
      <c r="B3" s="395" t="str">
        <v>Navn på kommunen</v>
      </c>
      <c r="C3" s="395">
        <v>0</v>
      </c>
      <c r="E3" s="382" cm="1">
        <f t="array" ref="E3:H152">'Kompetansetilskudd og BPA'!B1:E150</f>
        <v>0</v>
      </c>
      <c r="F3" s="415">
        <v>0</v>
      </c>
      <c r="G3" s="415">
        <v>0</v>
      </c>
      <c r="H3" s="415">
        <v>0</v>
      </c>
      <c r="I3" s="416"/>
      <c r="J3" s="416"/>
      <c r="K3" s="417"/>
      <c r="L3" s="417"/>
      <c r="M3" s="417"/>
      <c r="N3" s="384"/>
      <c r="O3" s="417"/>
      <c r="P3" s="417"/>
      <c r="Q3" s="418"/>
      <c r="R3" s="418"/>
      <c r="S3" s="418"/>
      <c r="T3" s="418"/>
      <c r="U3" s="418"/>
      <c r="V3" s="418"/>
      <c r="W3" s="396"/>
      <c r="X3" s="396"/>
      <c r="Y3" s="396"/>
      <c r="Z3" s="396"/>
      <c r="AA3" s="396"/>
      <c r="AB3" s="396"/>
      <c r="AC3" s="396"/>
      <c r="AD3" s="419"/>
      <c r="AE3" s="420"/>
      <c r="AF3" s="420"/>
      <c r="AG3" s="420"/>
      <c r="AH3" s="420"/>
      <c r="AI3" s="410"/>
      <c r="AJ3" s="410"/>
      <c r="AK3" s="410"/>
      <c r="AL3" s="419"/>
      <c r="AM3" s="419"/>
      <c r="AN3" s="421"/>
      <c r="AO3" s="421"/>
      <c r="AP3" s="421"/>
      <c r="AQ3" s="421"/>
      <c r="AR3" s="412"/>
      <c r="AS3" s="421"/>
      <c r="AT3" s="422" t="s">
        <v>61</v>
      </c>
      <c r="AU3" s="422" t="s">
        <v>464</v>
      </c>
      <c r="AV3" s="422" t="s">
        <v>463</v>
      </c>
      <c r="AW3" s="422" t="s">
        <v>446</v>
      </c>
      <c r="AX3" s="422" t="s">
        <v>474</v>
      </c>
      <c r="AY3" s="422" t="s">
        <v>453</v>
      </c>
      <c r="AZ3" s="423" t="str" cm="1">
        <f t="array" ref="AZ3:BH3">'Kompetansetilskudd og BPA'!F6:N6</f>
        <v>Videreføring: Antall personer</v>
      </c>
      <c r="BA3" s="423" t="str">
        <v>Antall nye personer</v>
      </c>
      <c r="BB3" s="423">
        <v>0</v>
      </c>
      <c r="BC3" s="423" t="str">
        <v>Ubrukte midler som ønskes overført</v>
      </c>
      <c r="BD3" s="423" t="str">
        <v>Søknads- beløp</v>
      </c>
      <c r="BE3" s="423" t="str">
        <v>Ubrukte midler som tilbakebetales</v>
      </c>
      <c r="BF3" s="423">
        <v>0</v>
      </c>
      <c r="BG3" s="423" t="str">
        <v>Totalt antall personer det søkes for</v>
      </c>
      <c r="BH3" s="423" t="str">
        <v>Totalt beløp det søkes om til tiltaket</v>
      </c>
      <c r="BI3" s="422" t="s">
        <v>162</v>
      </c>
      <c r="BJ3" s="422" t="s">
        <v>497</v>
      </c>
      <c r="BK3" s="423" t="str">
        <f>AM2</f>
        <v>header_lvl</v>
      </c>
      <c r="BL3" s="414" t="str" cm="1">
        <f t="array" ref="BL3:CA3">_xlfn._xlws.FILTER(AT3:BK3,AT2:BK2&lt;&gt;FALSE)</f>
        <v>Kommune</v>
      </c>
      <c r="BM3" s="423" t="str">
        <v>category</v>
      </c>
      <c r="BN3" s="423" t="str">
        <v>section</v>
      </c>
      <c r="BO3" s="423" t="str">
        <v>row_id</v>
      </c>
      <c r="BP3" s="423" t="str">
        <v>row_type_id</v>
      </c>
      <c r="BQ3" s="423" t="str">
        <v>row_name</v>
      </c>
      <c r="BR3" s="423" t="str">
        <v>Videreføring: Antall personer</v>
      </c>
      <c r="BS3" s="423" t="str">
        <v>Antall nye personer</v>
      </c>
      <c r="BT3" s="423" t="str">
        <v>Ubrukte midler som ønskes overført</v>
      </c>
      <c r="BU3" s="423" t="str">
        <v>Søknads- beløp</v>
      </c>
      <c r="BV3" s="423" t="str">
        <v>Ubrukte midler som tilbakebetales</v>
      </c>
      <c r="BW3" s="423" t="str">
        <v>Totalt antall personer det søkes for</v>
      </c>
      <c r="BX3" s="423" t="str">
        <v>Totalt beløp det søkes om til tiltaket</v>
      </c>
      <c r="BY3" s="423" t="str">
        <v>Svar / Merknad</v>
      </c>
      <c r="BZ3" s="423" t="str">
        <v>versjon_søknadsskjema</v>
      </c>
      <c r="CA3" s="423" t="str">
        <v>header_lvl</v>
      </c>
      <c r="CB3" s="396"/>
      <c r="CC3" s="397"/>
      <c r="CD3" s="397"/>
      <c r="CE3" s="397"/>
      <c r="CF3" s="397"/>
      <c r="CG3" s="397"/>
      <c r="CH3" s="397"/>
      <c r="CI3" s="397"/>
      <c r="CJ3" s="397"/>
      <c r="CK3" s="397"/>
      <c r="CL3" s="397"/>
      <c r="CM3" s="397"/>
      <c r="CN3" s="397"/>
      <c r="CO3" s="433" t="s">
        <v>476</v>
      </c>
      <c r="CP3" s="433" t="s">
        <v>479</v>
      </c>
      <c r="CQ3" s="433" t="s">
        <v>477</v>
      </c>
      <c r="CR3" s="398" t="s">
        <v>208</v>
      </c>
      <c r="CS3" s="398" t="s">
        <v>478</v>
      </c>
      <c r="CT3" s="424" t="s">
        <v>277</v>
      </c>
      <c r="CU3" s="424" t="s">
        <v>277</v>
      </c>
      <c r="CV3" s="398" t="s">
        <v>184</v>
      </c>
      <c r="CW3" s="302" t="str">
        <f>BZ3</f>
        <v>versjon_søknadsskjema</v>
      </c>
      <c r="CX3" s="302" t="str">
        <f>CA3</f>
        <v>header_lvl</v>
      </c>
      <c r="CY3" s="398" t="s">
        <v>468</v>
      </c>
      <c r="CZ3" s="434" t="s">
        <v>446</v>
      </c>
      <c r="DA3" s="399" t="str" cm="1">
        <f t="array" ref="DA3:DP3">_xlfn._xlws.FILTER(AT3:BK3,AT2:BK2&lt;&gt;FALSE)</f>
        <v>Kommune</v>
      </c>
      <c r="DB3" s="399" t="str">
        <v>category</v>
      </c>
      <c r="DC3" s="399" t="str">
        <v>section</v>
      </c>
      <c r="DD3" s="399" t="str">
        <v>row_id</v>
      </c>
      <c r="DE3" s="399" t="str">
        <v>row_type_id</v>
      </c>
      <c r="DF3" s="399" t="str">
        <v>row_name</v>
      </c>
      <c r="DG3" s="400" t="str">
        <v>Videreføring: Antall personer</v>
      </c>
      <c r="DH3" s="400" t="str">
        <v>Antall nye personer</v>
      </c>
      <c r="DI3" s="400" t="str">
        <v>Ubrukte midler som ønskes overført</v>
      </c>
      <c r="DJ3" s="400" t="str">
        <v>Søknads- beløp</v>
      </c>
      <c r="DK3" s="400" t="str">
        <v>Ubrukte midler som tilbakebetales</v>
      </c>
      <c r="DL3" s="400" t="str">
        <v>Totalt antall personer det søkes for</v>
      </c>
      <c r="DM3" s="400" t="str">
        <v>Totalt beløp det søkes om til tiltaket</v>
      </c>
      <c r="DN3" s="400" t="str">
        <v>Svar / Merknad</v>
      </c>
      <c r="DO3" s="400" t="str">
        <v>versjon_søknadsskjema</v>
      </c>
      <c r="DP3" s="400" t="str">
        <v>header_lvl</v>
      </c>
      <c r="DQ3" s="397" t="str" cm="1">
        <f t="array" ref="DQ3:EF3">_xlfn._xlws.FILTER(AT3:BK3,AT2:BK2&lt;&gt;FALSE)</f>
        <v>Kommune</v>
      </c>
      <c r="DR3" s="397" t="str">
        <v>category</v>
      </c>
      <c r="DS3" s="397" t="str">
        <v>section</v>
      </c>
      <c r="DT3" s="397" t="str">
        <v>row_id</v>
      </c>
      <c r="DU3" s="397" t="str">
        <v>row_type_id</v>
      </c>
      <c r="DV3" s="397" t="str">
        <v>row_name</v>
      </c>
      <c r="DW3" s="397" t="str">
        <v>Videreføring: Antall personer</v>
      </c>
      <c r="DX3" s="397" t="str">
        <v>Antall nye personer</v>
      </c>
      <c r="DY3" s="397" t="str">
        <v>Ubrukte midler som ønskes overført</v>
      </c>
      <c r="DZ3" s="397" t="str">
        <v>Søknads- beløp</v>
      </c>
      <c r="EA3" s="397" t="str">
        <v>Ubrukte midler som tilbakebetales</v>
      </c>
      <c r="EB3" s="397" t="str">
        <v>Totalt antall personer det søkes for</v>
      </c>
      <c r="EC3" s="397" t="str">
        <v>Totalt beløp det søkes om til tiltaket</v>
      </c>
      <c r="ED3" s="397" t="str">
        <v>Svar / Merknad</v>
      </c>
      <c r="EE3" s="397" t="str">
        <v>versjon_søknadsskjema</v>
      </c>
      <c r="EF3" s="397" t="str">
        <v>header_lvl</v>
      </c>
      <c r="EG3" s="425"/>
      <c r="EH3" s="425"/>
      <c r="EI3" s="425"/>
      <c r="EJ3" s="425"/>
      <c r="EK3" s="425"/>
      <c r="EL3" s="425"/>
      <c r="EM3" s="425"/>
      <c r="EN3" s="425"/>
      <c r="EO3" s="425"/>
      <c r="EP3" s="425"/>
      <c r="EQ3" s="425"/>
      <c r="ER3" s="425"/>
      <c r="ES3" s="425"/>
      <c r="ET3" s="425"/>
      <c r="EU3" s="425"/>
      <c r="EV3" s="425"/>
      <c r="EW3" s="436">
        <v>1</v>
      </c>
      <c r="FR3" s="397" t="s">
        <v>437</v>
      </c>
      <c r="FS3" s="381" t="s">
        <v>440</v>
      </c>
    </row>
    <row r="4" spans="1:184" x14ac:dyDescent="0.3">
      <c r="A4" t="str">
        <v>1.2.</v>
      </c>
      <c r="B4" t="str">
        <v>Org.nummer</v>
      </c>
      <c r="C4">
        <v>0</v>
      </c>
      <c r="E4" s="262" t="str">
        <v>2.</v>
      </c>
      <c r="F4" s="262" t="str">
        <v>Kompetansetiltak (grunn-, videre- og etterutdanning)</v>
      </c>
      <c r="G4" s="262">
        <v>0</v>
      </c>
      <c r="H4" s="262">
        <v>0</v>
      </c>
      <c r="I4" s="275"/>
      <c r="J4" s="275"/>
      <c r="K4" s="302" t="b">
        <f>H4='Kompetansetilskudd og BPA'!$E$12</f>
        <v>0</v>
      </c>
      <c r="L4" s="302" t="b">
        <f t="shared" ref="L4:L35" si="1">OR(K4,G3="3.3.")</f>
        <v>0</v>
      </c>
      <c r="M4" s="302">
        <f>L3</f>
        <v>0</v>
      </c>
      <c r="N4" s="302">
        <f>IF(L4,5,IF(OR(K4,M4),6,IF(E4=0,IF(F4=0,IF(G4=0,FALSE,3),2),1)))</f>
        <v>1</v>
      </c>
      <c r="O4" s="302" t="str">
        <f>IF(I4="",IF(N4=1,E4,IF(N4=2,F4,IF(N4=3,G4,IF(N4=5,G4,IF(N4=6,O3))))),I4)</f>
        <v>2.</v>
      </c>
      <c r="P4" s="302" t="str">
        <f t="shared" ref="P4:P13" si="2">IF(N4=1,F4,IF(N4=2,G4,IF(N4=3,H4,IF(N4=5,J4,IF(N4=6,H4)))))</f>
        <v>Kompetansetiltak (grunn-, videre- og etterutdanning)</v>
      </c>
      <c r="Q4" s="263" t="b" cm="1">
        <f t="array" ref="Q4:V69">_xlfn._xlws.FILTER(K4:P150,O4:O150&lt;&gt;FALSE)</f>
        <v>0</v>
      </c>
      <c r="R4" s="263" t="b">
        <v>0</v>
      </c>
      <c r="S4" s="263">
        <v>0</v>
      </c>
      <c r="T4" s="263">
        <v>1</v>
      </c>
      <c r="U4" s="263" t="str">
        <v>2.</v>
      </c>
      <c r="V4" s="263" t="str">
        <v>Kompetansetiltak (grunn-, videre- og etterutdanning)</v>
      </c>
      <c r="W4" s="261" t="b" cm="1">
        <f t="array" ref="W4:AB61">_xlfn._xlws.FILTER(Q4:V150,U4:U150&lt;&gt;"")</f>
        <v>0</v>
      </c>
      <c r="X4" s="261" t="b">
        <v>0</v>
      </c>
      <c r="Y4" s="261">
        <v>0</v>
      </c>
      <c r="Z4" s="261">
        <v>1</v>
      </c>
      <c r="AA4" s="261" t="str">
        <v>2.</v>
      </c>
      <c r="AB4" s="261" t="str">
        <v>Kompetansetiltak (grunn-, videre- og etterutdanning)</v>
      </c>
      <c r="AC4" s="302" t="str">
        <f>IF(W5,AA5,"")</f>
        <v/>
      </c>
      <c r="AD4" s="267">
        <f>'Forside og oppsummering'!$E$23</f>
        <v>0</v>
      </c>
      <c r="AE4" s="370" t="str">
        <f t="shared" ref="AE4:AE35" si="3">IF(Z4=1,AB4,AE3)</f>
        <v>Kompetansetiltak (grunn-, videre- og etterutdanning)</v>
      </c>
      <c r="AF4" s="370" t="str">
        <f t="shared" ref="AF4:AF35" si="4">IF(Z4=1,"",IF(Z4=2,AB4,AF3))</f>
        <v/>
      </c>
      <c r="AG4" s="375" t="str">
        <f>IF(Z4=5,_xlfn.CONCAT(AA4,"_saksbehandlerkommentar"),IF(Z4=6,_xlfn.CONCAT(AA4,"_end"),AA4))</f>
        <v>2.</v>
      </c>
      <c r="AH4" s="375" t="str">
        <f>AG4</f>
        <v>2.</v>
      </c>
      <c r="AI4" s="375" t="str">
        <f>IF(OR(Z4=3,Z4=4,Z4=5),AB4,"")</f>
        <v/>
      </c>
      <c r="AJ4" s="371" t="b" cm="1">
        <f t="array" ref="AJ4:AM90">W4:Z90</f>
        <v>0</v>
      </c>
      <c r="AK4" s="371" t="b">
        <v>0</v>
      </c>
      <c r="AL4" s="260">
        <v>0</v>
      </c>
      <c r="AM4" s="260">
        <v>1</v>
      </c>
      <c r="AP4" s="265"/>
      <c r="AQ4" s="265"/>
      <c r="AR4" s="379"/>
      <c r="AS4" s="265"/>
      <c r="AZ4" s="426" t="s">
        <v>272</v>
      </c>
      <c r="BA4" s="275">
        <v>1</v>
      </c>
      <c r="BB4" s="302"/>
      <c r="BC4" s="302">
        <f>COLUMN('Kompetansetilskudd og BPA'!I98)</f>
        <v>9</v>
      </c>
      <c r="BD4" s="302">
        <f>COLUMN('Kompetansetilskudd og BPA'!J98)</f>
        <v>10</v>
      </c>
      <c r="BE4" s="302">
        <f>COLUMN('Kompetansetilskudd og BPA'!K98)</f>
        <v>11</v>
      </c>
      <c r="BF4" s="302"/>
      <c r="BG4" s="302">
        <f>COLUMN('Kompetansetilskudd og BPA'!M98)</f>
        <v>13</v>
      </c>
      <c r="BH4" s="275">
        <v>1</v>
      </c>
      <c r="BL4" s="427"/>
      <c r="CB4" s="309" t="s">
        <v>160</v>
      </c>
      <c r="CC4" s="428"/>
      <c r="CD4" s="275" t="s">
        <v>263</v>
      </c>
      <c r="CE4" s="429"/>
      <c r="CF4" s="429"/>
      <c r="CG4" s="429"/>
      <c r="CH4" s="429"/>
      <c r="CI4" s="429"/>
      <c r="CJ4" s="429"/>
      <c r="CK4" s="429"/>
      <c r="CL4" s="429"/>
      <c r="CM4" s="429"/>
      <c r="CN4" s="429"/>
      <c r="CO4" s="430"/>
      <c r="CP4" s="430"/>
      <c r="CQ4" s="319" t="b">
        <f t="shared" ref="CQ4:CQ67" si="5">AND(CF4="Søknad",CF3="Andre inntekter")</f>
        <v>0</v>
      </c>
      <c r="CR4" s="430" t="b">
        <f t="shared" ref="CR4:CR9" si="6">AND(CD4=0,OR(CE4=0,CF4=0))</f>
        <v>0</v>
      </c>
      <c r="CS4" s="430" t="b">
        <f>OR(CO5,CF2="Søknad")</f>
        <v>1</v>
      </c>
      <c r="CT4" s="302" t="b">
        <f>IF(CX4=1,AND(COUNTIF(CN6:CN9,0)=COUNTA(CN6:CN9),SUM(CJ44:CN74)=0),"")</f>
        <v>1</v>
      </c>
      <c r="CU4" s="302" t="b">
        <f>IF(CT4="",CU3,CT4)</f>
        <v>1</v>
      </c>
      <c r="CV4" s="319" t="b">
        <f>IF(CU4,FALSE,OR(NOT(AND(CR4,CO5=FALSE)),CS4,CP4))</f>
        <v>0</v>
      </c>
      <c r="CW4" s="302" t="str">
        <f>'Forside og oppsummering'!$K$2</f>
        <v>20230131_1336</v>
      </c>
      <c r="CX4" s="302">
        <f>IF(LEN(CD4)=3,1,IF(CQ4,7,IF(CQ3,5,IF(CS4,6,IF(CO4,2,4)))))</f>
        <v>1</v>
      </c>
      <c r="CY4" s="302" t="str">
        <f>IF(CX4=1,RIGHT(LEFT(CD4,2),1),"")</f>
        <v>1</v>
      </c>
      <c r="CZ4" s="435" t="str">
        <f t="shared" ref="CZ4:CZ67" si="7">IF(CX4&lt;3,CD4,CE4)</f>
        <v>P1.</v>
      </c>
      <c r="DA4" s="431">
        <f>'Forside og oppsummering'!$E$23</f>
        <v>0</v>
      </c>
      <c r="DB4" s="302" t="str">
        <f>IF(CY4="",DB3,_xlfn.CONCAT($CY$2," ",CY4))</f>
        <v>Prosjekt 1</v>
      </c>
      <c r="DC4" s="431" t="str">
        <f t="shared" ref="DC4:DC67" si="8">IF(CX4=1,"",IF(CX4=2,CE4,DC3))</f>
        <v/>
      </c>
      <c r="DD4" s="431" t="str">
        <f t="shared" ref="DD4:DD67" si="9">IF(CX4=6,_xlfn.CONCAT(CZ3,"_end"),IF(CX4=5,_xlfn.CONCAT(CZ4,"_saksbehandlerkommentar"),CZ4))</f>
        <v>P1.</v>
      </c>
      <c r="DE4" s="302" t="str">
        <f>_xlfn.CONCAT("P_",RIGHT(DD4,LEN(DD4)-2))</f>
        <v>P_.</v>
      </c>
      <c r="DF4" s="302">
        <f>IF(CX4=6,"",CF4)</f>
        <v>0</v>
      </c>
      <c r="DG4" s="432" cm="1">
        <f t="array" ref="DG4:DN700">CG4:CN700</f>
        <v>0</v>
      </c>
      <c r="DH4" s="432">
        <v>0</v>
      </c>
      <c r="DI4" s="432">
        <v>0</v>
      </c>
      <c r="DJ4" s="432">
        <v>0</v>
      </c>
      <c r="DK4" s="432">
        <v>0</v>
      </c>
      <c r="DL4" s="432">
        <v>0</v>
      </c>
      <c r="DM4" s="432">
        <v>0</v>
      </c>
      <c r="DN4" s="432">
        <v>0</v>
      </c>
      <c r="DO4" s="432" t="str" cm="1">
        <f t="array" ref="DO4:DP700">CW4:CX700</f>
        <v>20230131_1336</v>
      </c>
      <c r="DP4" s="432">
        <v>1</v>
      </c>
      <c r="DQ4" s="428" t="str" cm="1">
        <f t="array" ref="DQ4">IFERROR(_xlfn._xlws.FILTER(DA4:DP700,CV4:CV700),"")</f>
        <v/>
      </c>
      <c r="DR4" s="428"/>
      <c r="DS4" s="428"/>
      <c r="DT4" s="428"/>
      <c r="DU4" s="428"/>
      <c r="DV4" s="428"/>
      <c r="DW4" s="428"/>
      <c r="DX4" s="428"/>
      <c r="DY4" s="428"/>
      <c r="DZ4" s="428"/>
      <c r="EA4" s="428"/>
      <c r="EB4" s="428"/>
      <c r="EC4" s="428"/>
      <c r="ED4" s="428"/>
      <c r="EE4" s="428"/>
      <c r="EF4" s="428"/>
      <c r="EW4" s="275">
        <v>2</v>
      </c>
      <c r="FR4" s="428" t="s">
        <v>432</v>
      </c>
      <c r="FS4" s="428" t="s">
        <v>433</v>
      </c>
    </row>
    <row r="5" spans="1:184" x14ac:dyDescent="0.3">
      <c r="A5" t="str">
        <v>1.3.</v>
      </c>
      <c r="B5" t="str">
        <v>Kontonummer</v>
      </c>
      <c r="C5">
        <v>0</v>
      </c>
      <c r="E5" s="262">
        <v>0</v>
      </c>
      <c r="F5" s="262" t="str">
        <v>2.1.</v>
      </c>
      <c r="G5" s="262" t="str">
        <v>Videregående skole, fag- og yrkesopplæring innen helse (fagbrev)</v>
      </c>
      <c r="H5" s="262">
        <v>0</v>
      </c>
      <c r="I5" s="275"/>
      <c r="J5" s="275"/>
      <c r="K5" s="302" t="b">
        <f>H5='Kompetansetilskudd og BPA'!$E$12</f>
        <v>0</v>
      </c>
      <c r="L5" s="302" t="b">
        <f t="shared" si="1"/>
        <v>0</v>
      </c>
      <c r="M5" s="302" t="b">
        <f t="shared" ref="M5:M68" si="10">L4</f>
        <v>0</v>
      </c>
      <c r="N5" s="302">
        <f t="shared" ref="N5:N68" si="11">IF(L5,5,IF(OR(K5,M5),6,IF(E5=0,IF(F5=0,IF(G5=0,FALSE,3),2),1)))</f>
        <v>2</v>
      </c>
      <c r="O5" s="302" t="str">
        <f>IF(I5="",IF(N5=1,E5,IF(N5=2,F5,IF(N5=3,G5,IF(N5=5,G5,IF(N5=6,O4))))),I5)</f>
        <v>2.1.</v>
      </c>
      <c r="P5" s="302" t="str">
        <f t="shared" si="2"/>
        <v>Videregående skole, fag- og yrkesopplæring innen helse (fagbrev)</v>
      </c>
      <c r="Q5" s="263" t="b">
        <v>0</v>
      </c>
      <c r="R5" s="263" t="b">
        <v>0</v>
      </c>
      <c r="S5" s="263" t="b">
        <v>0</v>
      </c>
      <c r="T5" s="263">
        <v>2</v>
      </c>
      <c r="U5" s="263" t="str">
        <v>2.1.</v>
      </c>
      <c r="V5" s="263" t="str">
        <v>Videregående skole, fag- og yrkesopplæring innen helse (fagbrev)</v>
      </c>
      <c r="W5" s="261" t="b">
        <v>0</v>
      </c>
      <c r="X5" s="261" t="b">
        <v>0</v>
      </c>
      <c r="Y5" s="261" t="b">
        <v>0</v>
      </c>
      <c r="Z5" s="261">
        <v>2</v>
      </c>
      <c r="AA5" s="261" t="str">
        <v>2.1.</v>
      </c>
      <c r="AB5" s="261" t="str">
        <v>Videregående skole, fag- og yrkesopplæring innen helse (fagbrev)</v>
      </c>
      <c r="AC5" s="302" t="str">
        <f t="shared" ref="AC5:AC68" si="12">IF(W6,AA6,"")</f>
        <v/>
      </c>
      <c r="AD5" s="267">
        <f>'Forside og oppsummering'!$E$23</f>
        <v>0</v>
      </c>
      <c r="AE5" s="370" t="str">
        <f t="shared" si="3"/>
        <v>Kompetansetiltak (grunn-, videre- og etterutdanning)</v>
      </c>
      <c r="AF5" s="370" t="str">
        <f t="shared" si="4"/>
        <v>Videregående skole, fag- og yrkesopplæring innen helse (fagbrev)</v>
      </c>
      <c r="AG5" s="375" t="str">
        <f t="shared" ref="AG5:AG65" si="13">IF(Z5=5,_xlfn.CONCAT(AA5,"_saksbehandlerkommentar"),IF(Z5=6,_xlfn.CONCAT(AA5,"_end"),AA5))</f>
        <v>2.1.</v>
      </c>
      <c r="AH5" s="375" t="str">
        <f t="shared" ref="AH5:AH68" si="14">AG5</f>
        <v>2.1.</v>
      </c>
      <c r="AI5" s="375" t="str">
        <f t="shared" ref="AI5:AI65" si="15">IF(OR(Z5=3,Z5=4,Z5=5),AB5,"")</f>
        <v/>
      </c>
      <c r="AJ5" s="371" t="b">
        <v>0</v>
      </c>
      <c r="AK5" s="371" t="b">
        <v>0</v>
      </c>
      <c r="AL5" s="260" t="b">
        <v>0</v>
      </c>
      <c r="AM5" s="260">
        <v>2</v>
      </c>
      <c r="AP5" s="265"/>
      <c r="AQ5" s="265"/>
      <c r="AR5" s="379"/>
      <c r="AS5" s="265"/>
      <c r="AT5" s="271">
        <f>$C$3</f>
        <v>0</v>
      </c>
      <c r="AU5" s="271" t="str">
        <f>$A$2</f>
        <v>Informasjon om kommunen</v>
      </c>
      <c r="AV5" s="271">
        <f>$B$2</f>
        <v>0</v>
      </c>
      <c r="AW5" s="275" t="s">
        <v>129</v>
      </c>
      <c r="AX5" s="302" t="str">
        <f>AW5</f>
        <v>1.</v>
      </c>
      <c r="AY5" s="271" t="str">
        <f>""</f>
        <v/>
      </c>
      <c r="AZ5" s="271" t="str">
        <f>""</f>
        <v/>
      </c>
      <c r="BA5" s="271" t="str">
        <f>""</f>
        <v/>
      </c>
      <c r="BB5" s="271" t="str">
        <f>""</f>
        <v/>
      </c>
      <c r="BC5" s="271" t="str">
        <f>""</f>
        <v/>
      </c>
      <c r="BD5" s="271" t="str">
        <f>""</f>
        <v/>
      </c>
      <c r="BE5" s="271" t="str">
        <f>""</f>
        <v/>
      </c>
      <c r="BF5" s="271" t="str">
        <f>""</f>
        <v/>
      </c>
      <c r="BG5" s="271" t="str">
        <f>""</f>
        <v/>
      </c>
      <c r="BH5" s="271" t="str">
        <f>""</f>
        <v/>
      </c>
      <c r="BI5" s="271" t="str">
        <f>IF(D2=0,"",D2)</f>
        <v/>
      </c>
      <c r="BJ5" s="271" t="str">
        <f>'Forside og oppsummering'!$K$2</f>
        <v>20230131_1336</v>
      </c>
      <c r="BK5" s="275">
        <v>1</v>
      </c>
      <c r="BL5" s="270" cm="1">
        <f t="array" ref="BL5:CA26">_xlfn._xlws.FILTER(AT5:BK26,AT2:BK2&lt;&gt;FALSE)</f>
        <v>0</v>
      </c>
      <c r="BM5" s="269" t="str">
        <v>Informasjon om kommunen</v>
      </c>
      <c r="BN5" s="269">
        <v>0</v>
      </c>
      <c r="BO5" s="269" t="str">
        <v>1.</v>
      </c>
      <c r="BP5" s="269" t="str">
        <v>1.</v>
      </c>
      <c r="BQ5" s="269" t="str">
        <v/>
      </c>
      <c r="BR5" s="269" t="str">
        <v/>
      </c>
      <c r="BS5" s="269" t="str">
        <v/>
      </c>
      <c r="BT5" s="269" t="str">
        <v/>
      </c>
      <c r="BU5" s="269" t="str">
        <v/>
      </c>
      <c r="BV5" s="269" t="str">
        <v/>
      </c>
      <c r="BW5" s="269" t="str">
        <v/>
      </c>
      <c r="BX5" s="269" t="str">
        <v/>
      </c>
      <c r="BY5" s="269" t="str">
        <v/>
      </c>
      <c r="BZ5" s="269" t="str">
        <v>20230131_1336</v>
      </c>
      <c r="CA5" s="269">
        <v>1</v>
      </c>
      <c r="CB5" s="275" t="b">
        <v>1</v>
      </c>
      <c r="CD5" s="313" t="str" cm="1">
        <f t="array" ref="CD5:CF40">'Prosjekt 1'!$C$7:$E$42</f>
        <v>P1.1</v>
      </c>
      <c r="CE5" s="313" t="str">
        <v>Overordnede prosjektdetaljer</v>
      </c>
      <c r="CF5" s="313">
        <v>0</v>
      </c>
      <c r="CG5" s="313"/>
      <c r="CH5" s="313"/>
      <c r="CI5" s="313"/>
      <c r="CJ5" s="313"/>
      <c r="CK5" s="313"/>
      <c r="CL5" s="313"/>
      <c r="CM5" s="313"/>
      <c r="CN5" s="313" cm="1">
        <f t="array" ref="CN5:CN40">'Prosjekt 1'!$G$7:$G$42</f>
        <v>0</v>
      </c>
      <c r="CO5" s="319" t="b">
        <f>CD5&gt;""</f>
        <v>1</v>
      </c>
      <c r="CP5" s="319" t="b">
        <f>OR(CF4="Søknad",CF3="Søknad")</f>
        <v>0</v>
      </c>
      <c r="CQ5" s="319" t="b">
        <f t="shared" si="5"/>
        <v>0</v>
      </c>
      <c r="CR5" s="319" t="b">
        <f t="shared" si="6"/>
        <v>0</v>
      </c>
      <c r="CS5" s="430" t="b">
        <f t="shared" ref="CS5:CS68" si="16">OR(CO6,CF3="Søknad")</f>
        <v>0</v>
      </c>
      <c r="CT5" s="302" t="str">
        <f t="shared" ref="CT5:CT68" si="17">IF(CX5=1,AND(COUNTIF(CN7:CN10,0)=COUNTA(CN7:CN10),SUM(CJ45:CN75)=0),"")</f>
        <v/>
      </c>
      <c r="CU5" s="302" t="b">
        <f t="shared" ref="CU5:CU68" si="18">IF(CT5="",CU4,CT5)</f>
        <v>1</v>
      </c>
      <c r="CV5" s="319" t="b">
        <f t="shared" ref="CV5:CV68" si="19">IF(CU5,FALSE,OR(NOT(AND(CR5,CO6=FALSE)),CS5,CP5))</f>
        <v>0</v>
      </c>
      <c r="CW5" s="302" t="str">
        <f>'Forside og oppsummering'!$K$2</f>
        <v>20230131_1336</v>
      </c>
      <c r="CX5" s="302">
        <f t="shared" ref="CX5:CX68" si="20">IF(LEN(CD5)=3,1,IF(CQ5,7,IF(CQ4,5,IF(CS5,6,IF(CO5,2,4)))))</f>
        <v>2</v>
      </c>
      <c r="CY5" s="302" t="str">
        <f t="shared" ref="CY5:CY68" si="21">IF(CX5=1,RIGHT(LEFT(CD5,2),1),"")</f>
        <v/>
      </c>
      <c r="CZ5" s="435" t="str">
        <f t="shared" si="7"/>
        <v>P1.1</v>
      </c>
      <c r="DA5" s="330">
        <f>'Forside og oppsummering'!$E$23</f>
        <v>0</v>
      </c>
      <c r="DB5" s="302" t="str">
        <f t="shared" ref="DB5:DB68" si="22">IF(CY5="",DB4,_xlfn.CONCAT($CY$2," ",CY5))</f>
        <v>Prosjekt 1</v>
      </c>
      <c r="DC5" s="330" t="str">
        <f t="shared" si="8"/>
        <v>Overordnede prosjektdetaljer</v>
      </c>
      <c r="DD5" s="431" t="str">
        <f t="shared" si="9"/>
        <v>P1.1</v>
      </c>
      <c r="DE5" s="302" t="str">
        <f t="shared" ref="DE5:DE68" si="23">_xlfn.CONCAT("P_",RIGHT(DD5,LEN(DD5)-2))</f>
        <v>P_.1</v>
      </c>
      <c r="DF5" s="302">
        <f t="shared" ref="DF5:DF68" si="24">IF(CX5=6,"",CF5)</f>
        <v>0</v>
      </c>
      <c r="DG5" s="328">
        <v>0</v>
      </c>
      <c r="DH5" s="328">
        <v>0</v>
      </c>
      <c r="DI5" s="328">
        <v>0</v>
      </c>
      <c r="DJ5" s="328">
        <v>0</v>
      </c>
      <c r="DK5" s="328">
        <v>0</v>
      </c>
      <c r="DL5" s="328">
        <v>0</v>
      </c>
      <c r="DM5" s="328">
        <v>0</v>
      </c>
      <c r="DN5" s="328">
        <v>0</v>
      </c>
      <c r="DO5" s="328" t="str">
        <v>20230131_1336</v>
      </c>
      <c r="DP5" s="328">
        <v>2</v>
      </c>
      <c r="EG5" s="271" cm="1">
        <f t="array" ref="EG5:EV25">_xlfn._xlws.FILTER(_xlfn.ANCHORARRAY(BL5),CB5:CB26)</f>
        <v>0</v>
      </c>
      <c r="EH5" s="271" t="str">
        <v>Informasjon om kommunen</v>
      </c>
      <c r="EI5" s="271">
        <v>0</v>
      </c>
      <c r="EJ5" s="271" t="str">
        <v>1.</v>
      </c>
      <c r="EK5" s="271" t="str">
        <v>1.</v>
      </c>
      <c r="EL5" s="271" t="str">
        <v/>
      </c>
      <c r="EM5" s="271" t="str">
        <v/>
      </c>
      <c r="EN5" s="271" t="str">
        <v/>
      </c>
      <c r="EO5" s="271" t="str">
        <v/>
      </c>
      <c r="EP5" s="271" t="str">
        <v/>
      </c>
      <c r="EQ5" s="271" t="str">
        <v/>
      </c>
      <c r="ER5" s="271" t="str">
        <v/>
      </c>
      <c r="ES5" s="271" t="str">
        <v/>
      </c>
      <c r="ET5" s="271" t="str">
        <v/>
      </c>
      <c r="EU5" s="271" t="str">
        <v>20230131_1336</v>
      </c>
      <c r="EV5" s="271">
        <v>1</v>
      </c>
      <c r="EW5" s="275">
        <v>3</v>
      </c>
      <c r="FR5" s="310" t="s">
        <v>430</v>
      </c>
      <c r="FS5" s="310" t="s">
        <v>431</v>
      </c>
    </row>
    <row r="6" spans="1:184" x14ac:dyDescent="0.3">
      <c r="A6" t="str">
        <v>1.4.</v>
      </c>
      <c r="B6" t="str">
        <v>Kontaktperson
Én person</v>
      </c>
      <c r="C6">
        <v>0</v>
      </c>
      <c r="E6" s="262">
        <v>0</v>
      </c>
      <c r="F6" s="262">
        <v>0</v>
      </c>
      <c r="G6" s="262">
        <v>0</v>
      </c>
      <c r="H6" s="262">
        <v>0</v>
      </c>
      <c r="I6" s="275"/>
      <c r="J6" s="275"/>
      <c r="K6" s="302" t="b">
        <f>H6='Kompetansetilskudd og BPA'!$E$12</f>
        <v>0</v>
      </c>
      <c r="L6" s="302" t="b">
        <f t="shared" si="1"/>
        <v>0</v>
      </c>
      <c r="M6" s="302" t="b">
        <f t="shared" si="10"/>
        <v>0</v>
      </c>
      <c r="N6" s="302" t="b">
        <f t="shared" si="11"/>
        <v>0</v>
      </c>
      <c r="O6" s="302" t="b">
        <f t="shared" ref="O6:O68" si="25">IF(I6="",IF(N6=1,E6,IF(N6=2,F6,IF(N6=3,G6,IF(N6=5,G6,IF(N6=6,O5))))),I6)</f>
        <v>0</v>
      </c>
      <c r="P6" s="302" t="b">
        <f t="shared" si="2"/>
        <v>0</v>
      </c>
      <c r="Q6" s="263" t="b">
        <v>0</v>
      </c>
      <c r="R6" s="263" t="b">
        <v>0</v>
      </c>
      <c r="S6" s="263" t="b">
        <v>0</v>
      </c>
      <c r="T6" s="263">
        <v>3</v>
      </c>
      <c r="U6" s="263" t="str">
        <v/>
      </c>
      <c r="V6" s="263">
        <v>0</v>
      </c>
      <c r="W6" s="261" t="b">
        <v>0</v>
      </c>
      <c r="X6" s="261" t="b">
        <v>0</v>
      </c>
      <c r="Y6" s="261" t="b">
        <v>0</v>
      </c>
      <c r="Z6" s="261">
        <v>3</v>
      </c>
      <c r="AA6" s="261" t="str">
        <v>2.1a</v>
      </c>
      <c r="AB6" s="261" t="str">
        <v>Helsefagarbeider</v>
      </c>
      <c r="AC6" s="302" t="str">
        <f t="shared" si="12"/>
        <v/>
      </c>
      <c r="AD6" s="267">
        <f>'Forside og oppsummering'!$E$23</f>
        <v>0</v>
      </c>
      <c r="AE6" s="370" t="str">
        <f t="shared" si="3"/>
        <v>Kompetansetiltak (grunn-, videre- og etterutdanning)</v>
      </c>
      <c r="AF6" s="370" t="str">
        <f t="shared" si="4"/>
        <v>Videregående skole, fag- og yrkesopplæring innen helse (fagbrev)</v>
      </c>
      <c r="AG6" s="375" t="str">
        <f t="shared" si="13"/>
        <v>2.1a</v>
      </c>
      <c r="AH6" s="375" t="str">
        <f t="shared" si="14"/>
        <v>2.1a</v>
      </c>
      <c r="AI6" s="375" t="str">
        <f t="shared" si="15"/>
        <v>Helsefagarbeider</v>
      </c>
      <c r="AJ6" s="371" t="b">
        <v>0</v>
      </c>
      <c r="AK6" s="371" t="b">
        <v>0</v>
      </c>
      <c r="AL6" s="260" t="b">
        <v>0</v>
      </c>
      <c r="AM6" s="260">
        <v>3</v>
      </c>
      <c r="AP6" s="265"/>
      <c r="AQ6" s="265"/>
      <c r="AR6" s="379"/>
      <c r="AS6" s="265"/>
      <c r="AT6" s="271">
        <f t="shared" ref="AT6:AT26" si="26">$C$3</f>
        <v>0</v>
      </c>
      <c r="AU6" s="271" t="str">
        <f t="shared" ref="AU6:AU26" si="27">$A$2</f>
        <v>Informasjon om kommunen</v>
      </c>
      <c r="AV6" s="271">
        <f t="shared" ref="AV6:AV26" si="28">$B$2</f>
        <v>0</v>
      </c>
      <c r="AW6" s="271" t="str" cm="1">
        <f t="array" ref="AW6:AW14">A3:A11</f>
        <v>1.1.</v>
      </c>
      <c r="AX6" s="302" t="str">
        <f>AW6</f>
        <v>1.1.</v>
      </c>
      <c r="AY6" s="271" t="str" cm="1">
        <f t="array" ref="AY6:AY14">B3:B11</f>
        <v>Navn på kommunen</v>
      </c>
      <c r="AZ6" s="271" t="str">
        <f>""</f>
        <v/>
      </c>
      <c r="BA6" s="271" t="str">
        <f>""</f>
        <v/>
      </c>
      <c r="BB6" s="271" t="str">
        <f>""</f>
        <v/>
      </c>
      <c r="BC6" s="271" t="str">
        <f>""</f>
        <v/>
      </c>
      <c r="BD6" s="271" t="str">
        <f>""</f>
        <v/>
      </c>
      <c r="BE6" s="271" t="str">
        <f>""</f>
        <v/>
      </c>
      <c r="BF6" s="271" t="str">
        <f>""</f>
        <v/>
      </c>
      <c r="BG6" s="271" t="str">
        <f>""</f>
        <v/>
      </c>
      <c r="BH6" s="271" t="str">
        <f>""</f>
        <v/>
      </c>
      <c r="BI6" s="271" cm="1">
        <f t="array" ref="BI6:BI14">C3:C11</f>
        <v>0</v>
      </c>
      <c r="BJ6" s="271" t="str">
        <f>'Forside og oppsummering'!$K$2</f>
        <v>20230131_1336</v>
      </c>
      <c r="BK6" s="275">
        <v>4</v>
      </c>
      <c r="BL6" s="269">
        <v>0</v>
      </c>
      <c r="BM6" s="269" t="str">
        <v>Informasjon om kommunen</v>
      </c>
      <c r="BN6" s="269">
        <v>0</v>
      </c>
      <c r="BO6" s="269" t="str">
        <v>1.1.</v>
      </c>
      <c r="BP6" s="269" t="str">
        <v>1.1.</v>
      </c>
      <c r="BQ6" s="269" t="str">
        <v>Navn på kommunen</v>
      </c>
      <c r="BR6" s="269" t="str">
        <v/>
      </c>
      <c r="BS6" s="269" t="str">
        <v/>
      </c>
      <c r="BT6" s="269" t="str">
        <v/>
      </c>
      <c r="BU6" s="269" t="str">
        <v/>
      </c>
      <c r="BV6" s="269" t="str">
        <v/>
      </c>
      <c r="BW6" s="269" t="str">
        <v/>
      </c>
      <c r="BX6" s="269" t="str">
        <v/>
      </c>
      <c r="BY6" s="269">
        <v>0</v>
      </c>
      <c r="BZ6" s="269" t="str">
        <v>20230131_1336</v>
      </c>
      <c r="CA6" s="269">
        <v>4</v>
      </c>
      <c r="CB6" s="275" t="b">
        <v>1</v>
      </c>
      <c r="CD6" s="313">
        <v>0</v>
      </c>
      <c r="CE6" s="313" t="str">
        <v>P1.1a</v>
      </c>
      <c r="CF6" s="313" t="str">
        <v>Tittel for tjenesteutviklingsprosjektet
Skriv inn en tittel som er beskrivende for prosjektet - maks 100 tegn</v>
      </c>
      <c r="CG6" s="313"/>
      <c r="CH6" s="313"/>
      <c r="CI6" s="313"/>
      <c r="CJ6" s="313"/>
      <c r="CK6" s="313"/>
      <c r="CL6" s="313"/>
      <c r="CM6" s="313"/>
      <c r="CN6" s="313">
        <v>0</v>
      </c>
      <c r="CO6" s="319" t="b">
        <f t="shared" ref="CO6:CO69" si="29">CD6&gt;""</f>
        <v>0</v>
      </c>
      <c r="CP6" s="319" t="b">
        <f t="shared" ref="CP6:CP69" si="30">OR(CF5="Søknad",CF4="Søknad")</f>
        <v>0</v>
      </c>
      <c r="CQ6" s="319" t="b">
        <f t="shared" si="5"/>
        <v>0</v>
      </c>
      <c r="CR6" s="319" t="b">
        <f t="shared" si="6"/>
        <v>0</v>
      </c>
      <c r="CS6" s="430" t="b">
        <f t="shared" si="16"/>
        <v>0</v>
      </c>
      <c r="CT6" s="302" t="str">
        <f t="shared" si="17"/>
        <v/>
      </c>
      <c r="CU6" s="302" t="b">
        <f t="shared" si="18"/>
        <v>1</v>
      </c>
      <c r="CV6" s="319" t="b">
        <f t="shared" si="19"/>
        <v>0</v>
      </c>
      <c r="CW6" s="302" t="str">
        <f>'Forside og oppsummering'!$K$2</f>
        <v>20230131_1336</v>
      </c>
      <c r="CX6" s="302">
        <f t="shared" si="20"/>
        <v>4</v>
      </c>
      <c r="CY6" s="302" t="str">
        <f t="shared" si="21"/>
        <v/>
      </c>
      <c r="CZ6" s="435" t="str">
        <f t="shared" si="7"/>
        <v>P1.1a</v>
      </c>
      <c r="DA6" s="330">
        <f>'Forside og oppsummering'!$E$23</f>
        <v>0</v>
      </c>
      <c r="DB6" s="302" t="str">
        <f t="shared" si="22"/>
        <v>Prosjekt 1</v>
      </c>
      <c r="DC6" s="330" t="str">
        <f t="shared" si="8"/>
        <v>Overordnede prosjektdetaljer</v>
      </c>
      <c r="DD6" s="431" t="str">
        <f t="shared" si="9"/>
        <v>P1.1a</v>
      </c>
      <c r="DE6" s="302" t="str">
        <f t="shared" si="23"/>
        <v>P_.1a</v>
      </c>
      <c r="DF6" s="302" t="str">
        <f t="shared" si="24"/>
        <v>Tittel for tjenesteutviklingsprosjektet
Skriv inn en tittel som er beskrivende for prosjektet - maks 100 tegn</v>
      </c>
      <c r="DG6" s="328">
        <v>0</v>
      </c>
      <c r="DH6" s="328">
        <v>0</v>
      </c>
      <c r="DI6" s="328">
        <v>0</v>
      </c>
      <c r="DJ6" s="328">
        <v>0</v>
      </c>
      <c r="DK6" s="328">
        <v>0</v>
      </c>
      <c r="DL6" s="328">
        <v>0</v>
      </c>
      <c r="DM6" s="328">
        <v>0</v>
      </c>
      <c r="DN6" s="328">
        <v>0</v>
      </c>
      <c r="DO6" s="328" t="str">
        <v>20230131_1336</v>
      </c>
      <c r="DP6" s="328">
        <v>4</v>
      </c>
      <c r="EG6" s="271">
        <v>0</v>
      </c>
      <c r="EH6" s="271" t="str">
        <v>Informasjon om kommunen</v>
      </c>
      <c r="EI6" s="271">
        <v>0</v>
      </c>
      <c r="EJ6" s="271" t="str">
        <v>1.1.</v>
      </c>
      <c r="EK6" s="271" t="str">
        <v>1.1.</v>
      </c>
      <c r="EL6" s="271" t="str">
        <v>Navn på kommunen</v>
      </c>
      <c r="EM6" s="271" t="str">
        <v/>
      </c>
      <c r="EN6" s="271" t="str">
        <v/>
      </c>
      <c r="EO6" s="271" t="str">
        <v/>
      </c>
      <c r="EP6" s="271" t="str">
        <v/>
      </c>
      <c r="EQ6" s="271" t="str">
        <v/>
      </c>
      <c r="ER6" s="271" t="str">
        <v/>
      </c>
      <c r="ES6" s="271" t="str">
        <v/>
      </c>
      <c r="ET6" s="271">
        <v>0</v>
      </c>
      <c r="EU6" s="271" t="str">
        <v>20230131_1336</v>
      </c>
      <c r="EV6" s="271">
        <v>4</v>
      </c>
      <c r="EW6" s="275">
        <v>4</v>
      </c>
      <c r="FR6" s="310" t="s">
        <v>429</v>
      </c>
    </row>
    <row r="7" spans="1:184" x14ac:dyDescent="0.3">
      <c r="A7" t="str">
        <v>1.5.</v>
      </c>
      <c r="B7" t="str">
        <v>E-post
Til kontaktperson</v>
      </c>
      <c r="C7">
        <v>0</v>
      </c>
      <c r="E7" s="262">
        <v>0</v>
      </c>
      <c r="F7" s="262">
        <v>0</v>
      </c>
      <c r="G7" s="262">
        <v>0</v>
      </c>
      <c r="H7" s="262">
        <v>0</v>
      </c>
      <c r="I7" s="275"/>
      <c r="J7" s="275"/>
      <c r="K7" s="302" t="b">
        <f>H7='Kompetansetilskudd og BPA'!$E$12</f>
        <v>0</v>
      </c>
      <c r="L7" s="302" t="b">
        <f t="shared" si="1"/>
        <v>0</v>
      </c>
      <c r="M7" s="302" t="b">
        <f t="shared" si="10"/>
        <v>0</v>
      </c>
      <c r="N7" s="302" t="b">
        <f t="shared" si="11"/>
        <v>0</v>
      </c>
      <c r="O7" s="302" t="b">
        <f t="shared" si="25"/>
        <v>0</v>
      </c>
      <c r="P7" s="302" t="b">
        <f t="shared" si="2"/>
        <v>0</v>
      </c>
      <c r="Q7" s="263" t="b">
        <v>0</v>
      </c>
      <c r="R7" s="263" t="b">
        <v>0</v>
      </c>
      <c r="S7" s="263" t="b">
        <v>0</v>
      </c>
      <c r="T7" s="263">
        <v>3</v>
      </c>
      <c r="U7" s="263" t="str">
        <v>2.1a</v>
      </c>
      <c r="V7" s="263" t="str">
        <v>Helsefagarbeider</v>
      </c>
      <c r="W7" s="261" t="b">
        <v>0</v>
      </c>
      <c r="X7" s="261" t="b">
        <v>0</v>
      </c>
      <c r="Y7" s="261" t="b">
        <v>0</v>
      </c>
      <c r="Z7" s="261">
        <v>3</v>
      </c>
      <c r="AA7" s="261" t="str">
        <v>2.1b</v>
      </c>
      <c r="AB7" s="261" t="str">
        <v>Annen utdanning på videregående skolenivå</v>
      </c>
      <c r="AC7" s="302" t="str">
        <f t="shared" si="12"/>
        <v>2.1c</v>
      </c>
      <c r="AD7" s="267">
        <f>'Forside og oppsummering'!$E$23</f>
        <v>0</v>
      </c>
      <c r="AE7" s="370" t="str">
        <f t="shared" si="3"/>
        <v>Kompetansetiltak (grunn-, videre- og etterutdanning)</v>
      </c>
      <c r="AF7" s="370" t="str">
        <f t="shared" si="4"/>
        <v>Videregående skole, fag- og yrkesopplæring innen helse (fagbrev)</v>
      </c>
      <c r="AG7" s="375" t="str">
        <f t="shared" si="13"/>
        <v>2.1b</v>
      </c>
      <c r="AH7" s="375" t="str">
        <f t="shared" si="14"/>
        <v>2.1b</v>
      </c>
      <c r="AI7" s="375" t="str">
        <f t="shared" si="15"/>
        <v>Annen utdanning på videregående skolenivå</v>
      </c>
      <c r="AJ7" s="371" t="b">
        <v>0</v>
      </c>
      <c r="AK7" s="371" t="b">
        <v>0</v>
      </c>
      <c r="AL7" s="260" t="b">
        <v>0</v>
      </c>
      <c r="AM7" s="260">
        <v>3</v>
      </c>
      <c r="AP7" s="265"/>
      <c r="AQ7" s="265"/>
      <c r="AR7" s="379"/>
      <c r="AS7" s="265"/>
      <c r="AT7" s="271">
        <f t="shared" si="26"/>
        <v>0</v>
      </c>
      <c r="AU7" s="271" t="str">
        <f t="shared" si="27"/>
        <v>Informasjon om kommunen</v>
      </c>
      <c r="AV7" s="271">
        <f t="shared" si="28"/>
        <v>0</v>
      </c>
      <c r="AW7" s="271" t="str">
        <v>1.2.</v>
      </c>
      <c r="AX7" s="302" t="str">
        <f t="shared" ref="AX7:AX20" si="31">AW7</f>
        <v>1.2.</v>
      </c>
      <c r="AY7" s="271" t="str">
        <v>Org.nummer</v>
      </c>
      <c r="AZ7" s="271" t="str">
        <f>""</f>
        <v/>
      </c>
      <c r="BA7" s="271" t="str">
        <f>""</f>
        <v/>
      </c>
      <c r="BB7" s="271" t="str">
        <f>""</f>
        <v/>
      </c>
      <c r="BC7" s="271" t="str">
        <f>""</f>
        <v/>
      </c>
      <c r="BD7" s="271" t="str">
        <f>""</f>
        <v/>
      </c>
      <c r="BE7" s="271" t="str">
        <f>""</f>
        <v/>
      </c>
      <c r="BF7" s="271" t="str">
        <f>""</f>
        <v/>
      </c>
      <c r="BG7" s="271" t="str">
        <f>""</f>
        <v/>
      </c>
      <c r="BH7" s="271" t="str">
        <f>""</f>
        <v/>
      </c>
      <c r="BI7" s="271">
        <v>0</v>
      </c>
      <c r="BJ7" s="271" t="str">
        <f>'Forside og oppsummering'!$K$2</f>
        <v>20230131_1336</v>
      </c>
      <c r="BK7" s="275">
        <v>4</v>
      </c>
      <c r="BL7" s="269">
        <v>0</v>
      </c>
      <c r="BM7" s="269" t="str">
        <v>Informasjon om kommunen</v>
      </c>
      <c r="BN7" s="269">
        <v>0</v>
      </c>
      <c r="BO7" s="269" t="str">
        <v>1.2.</v>
      </c>
      <c r="BP7" s="269" t="str">
        <v>1.2.</v>
      </c>
      <c r="BQ7" s="269" t="str">
        <v>Org.nummer</v>
      </c>
      <c r="BR7" s="269" t="str">
        <v/>
      </c>
      <c r="BS7" s="269" t="str">
        <v/>
      </c>
      <c r="BT7" s="269" t="str">
        <v/>
      </c>
      <c r="BU7" s="269" t="str">
        <v/>
      </c>
      <c r="BV7" s="269" t="str">
        <v/>
      </c>
      <c r="BW7" s="269" t="str">
        <v/>
      </c>
      <c r="BX7" s="269" t="str">
        <v/>
      </c>
      <c r="BY7" s="269">
        <v>0</v>
      </c>
      <c r="BZ7" s="269" t="str">
        <v>20230131_1336</v>
      </c>
      <c r="CA7" s="269">
        <v>4</v>
      </c>
      <c r="CB7" s="275" t="b">
        <v>1</v>
      </c>
      <c r="CD7" s="313">
        <v>0</v>
      </c>
      <c r="CE7" s="313" t="str">
        <v>P1.1b</v>
      </c>
      <c r="CF7" s="313" t="str">
        <v>Er dette videreføring av et eksisterende tjenesteutviklingsprosjekt?
(Ja/Nei)</v>
      </c>
      <c r="CG7" s="313"/>
      <c r="CH7" s="313"/>
      <c r="CI7" s="313"/>
      <c r="CJ7" s="313"/>
      <c r="CK7" s="313"/>
      <c r="CL7" s="313"/>
      <c r="CM7" s="313"/>
      <c r="CN7" s="313">
        <v>0</v>
      </c>
      <c r="CO7" s="319" t="b">
        <f t="shared" si="29"/>
        <v>0</v>
      </c>
      <c r="CP7" s="319" t="b">
        <f t="shared" si="30"/>
        <v>0</v>
      </c>
      <c r="CQ7" s="319" t="b">
        <f t="shared" si="5"/>
        <v>0</v>
      </c>
      <c r="CR7" s="319" t="b">
        <f t="shared" si="6"/>
        <v>0</v>
      </c>
      <c r="CS7" s="430" t="b">
        <f t="shared" si="16"/>
        <v>0</v>
      </c>
      <c r="CT7" s="302" t="str">
        <f t="shared" si="17"/>
        <v/>
      </c>
      <c r="CU7" s="302" t="b">
        <f t="shared" si="18"/>
        <v>1</v>
      </c>
      <c r="CV7" s="319" t="b">
        <f t="shared" si="19"/>
        <v>0</v>
      </c>
      <c r="CW7" s="302" t="str">
        <f>'Forside og oppsummering'!$K$2</f>
        <v>20230131_1336</v>
      </c>
      <c r="CX7" s="302">
        <f t="shared" si="20"/>
        <v>4</v>
      </c>
      <c r="CY7" s="302" t="str">
        <f t="shared" si="21"/>
        <v/>
      </c>
      <c r="CZ7" s="435" t="str">
        <f t="shared" si="7"/>
        <v>P1.1b</v>
      </c>
      <c r="DA7" s="330">
        <f>'Forside og oppsummering'!$E$23</f>
        <v>0</v>
      </c>
      <c r="DB7" s="302" t="str">
        <f t="shared" si="22"/>
        <v>Prosjekt 1</v>
      </c>
      <c r="DC7" s="330" t="str">
        <f t="shared" si="8"/>
        <v>Overordnede prosjektdetaljer</v>
      </c>
      <c r="DD7" s="431" t="str">
        <f t="shared" si="9"/>
        <v>P1.1b</v>
      </c>
      <c r="DE7" s="302" t="str">
        <f t="shared" si="23"/>
        <v>P_.1b</v>
      </c>
      <c r="DF7" s="302" t="str">
        <f t="shared" si="24"/>
        <v>Er dette videreføring av et eksisterende tjenesteutviklingsprosjekt?
(Ja/Nei)</v>
      </c>
      <c r="DG7" s="328">
        <v>0</v>
      </c>
      <c r="DH7" s="328">
        <v>0</v>
      </c>
      <c r="DI7" s="328">
        <v>0</v>
      </c>
      <c r="DJ7" s="328">
        <v>0</v>
      </c>
      <c r="DK7" s="328">
        <v>0</v>
      </c>
      <c r="DL7" s="328">
        <v>0</v>
      </c>
      <c r="DM7" s="328">
        <v>0</v>
      </c>
      <c r="DN7" s="328">
        <v>0</v>
      </c>
      <c r="DO7" s="328" t="str">
        <v>20230131_1336</v>
      </c>
      <c r="DP7" s="328">
        <v>4</v>
      </c>
      <c r="EG7" s="271">
        <v>0</v>
      </c>
      <c r="EH7" s="271" t="str">
        <v>Informasjon om kommunen</v>
      </c>
      <c r="EI7" s="271">
        <v>0</v>
      </c>
      <c r="EJ7" s="271" t="str">
        <v>1.2.</v>
      </c>
      <c r="EK7" s="271" t="str">
        <v>1.2.</v>
      </c>
      <c r="EL7" s="271" t="str">
        <v>Org.nummer</v>
      </c>
      <c r="EM7" s="271" t="str">
        <v/>
      </c>
      <c r="EN7" s="271" t="str">
        <v/>
      </c>
      <c r="EO7" s="271" t="str">
        <v/>
      </c>
      <c r="EP7" s="271" t="str">
        <v/>
      </c>
      <c r="EQ7" s="271" t="str">
        <v/>
      </c>
      <c r="ER7" s="271" t="str">
        <v/>
      </c>
      <c r="ES7" s="271" t="str">
        <v/>
      </c>
      <c r="ET7" s="271">
        <v>0</v>
      </c>
      <c r="EU7" s="271" t="str">
        <v>20230131_1336</v>
      </c>
      <c r="EV7" s="271">
        <v>4</v>
      </c>
      <c r="EW7" s="275">
        <v>5</v>
      </c>
      <c r="FR7" s="310" t="s">
        <v>442</v>
      </c>
      <c r="FS7" s="310" t="s">
        <v>443</v>
      </c>
    </row>
    <row r="8" spans="1:184" x14ac:dyDescent="0.3">
      <c r="A8" t="str">
        <v>1.6.</v>
      </c>
      <c r="B8" t="str">
        <v>Telefon
Til kontaktperson</v>
      </c>
      <c r="C8">
        <v>0</v>
      </c>
      <c r="E8" s="262">
        <v>0</v>
      </c>
      <c r="F8" s="262">
        <v>0</v>
      </c>
      <c r="G8" s="262" t="str">
        <v/>
      </c>
      <c r="H8" s="262">
        <v>0</v>
      </c>
      <c r="I8" s="275"/>
      <c r="J8" s="275"/>
      <c r="K8" s="302" t="b">
        <f>H8='Kompetansetilskudd og BPA'!$E$12</f>
        <v>0</v>
      </c>
      <c r="L8" s="302" t="b">
        <f t="shared" si="1"/>
        <v>0</v>
      </c>
      <c r="M8" s="302" t="b">
        <f t="shared" si="10"/>
        <v>0</v>
      </c>
      <c r="N8" s="302">
        <f t="shared" si="11"/>
        <v>3</v>
      </c>
      <c r="O8" s="302" t="str">
        <f t="shared" si="25"/>
        <v/>
      </c>
      <c r="P8" s="302">
        <f t="shared" si="2"/>
        <v>0</v>
      </c>
      <c r="Q8" s="263" t="b">
        <v>0</v>
      </c>
      <c r="R8" s="263" t="b">
        <v>0</v>
      </c>
      <c r="S8" s="263" t="b">
        <v>0</v>
      </c>
      <c r="T8" s="263">
        <v>3</v>
      </c>
      <c r="U8" s="263" t="str">
        <v>2.1b</v>
      </c>
      <c r="V8" s="263" t="str">
        <v>Annen utdanning på videregående skolenivå</v>
      </c>
      <c r="W8" s="261" t="b">
        <v>1</v>
      </c>
      <c r="X8" s="261" t="b">
        <v>1</v>
      </c>
      <c r="Y8" s="261" t="b">
        <v>0</v>
      </c>
      <c r="Z8" s="261">
        <v>5</v>
      </c>
      <c r="AA8" s="261" t="str">
        <v>2.1c</v>
      </c>
      <c r="AB8" s="261" t="str">
        <v>Eventuell tilbakemelding fra saksbehandler til kommunen angående Annen utdanning på videregående skolenivå. (Det som skrives her fremkommer på tilskuddsbrevet til kommunen)</v>
      </c>
      <c r="AC8" s="302" t="str">
        <f t="shared" si="12"/>
        <v/>
      </c>
      <c r="AD8" s="267">
        <f>'Forside og oppsummering'!$E$23</f>
        <v>0</v>
      </c>
      <c r="AE8" s="370" t="str">
        <f t="shared" si="3"/>
        <v>Kompetansetiltak (grunn-, videre- og etterutdanning)</v>
      </c>
      <c r="AF8" s="370" t="str">
        <f t="shared" si="4"/>
        <v>Videregående skole, fag- og yrkesopplæring innen helse (fagbrev)</v>
      </c>
      <c r="AG8" s="375" t="str">
        <f t="shared" si="13"/>
        <v>2.1c_saksbehandlerkommentar</v>
      </c>
      <c r="AH8" s="375" t="str">
        <f t="shared" si="14"/>
        <v>2.1c_saksbehandlerkommentar</v>
      </c>
      <c r="AI8" s="375" t="str">
        <f t="shared" si="15"/>
        <v>Eventuell tilbakemelding fra saksbehandler til kommunen angående Annen utdanning på videregående skolenivå. (Det som skrives her fremkommer på tilskuddsbrevet til kommunen)</v>
      </c>
      <c r="AJ8" s="371" t="b">
        <v>1</v>
      </c>
      <c r="AK8" s="371" t="b">
        <v>1</v>
      </c>
      <c r="AL8" s="260" t="b">
        <v>0</v>
      </c>
      <c r="AM8" s="260">
        <v>5</v>
      </c>
      <c r="AP8" s="265"/>
      <c r="AQ8" s="265"/>
      <c r="AR8" s="379"/>
      <c r="AS8" s="265"/>
      <c r="AT8" s="271">
        <f t="shared" si="26"/>
        <v>0</v>
      </c>
      <c r="AU8" s="271" t="str">
        <f t="shared" si="27"/>
        <v>Informasjon om kommunen</v>
      </c>
      <c r="AV8" s="271">
        <f t="shared" si="28"/>
        <v>0</v>
      </c>
      <c r="AW8" s="271" t="str">
        <v>1.3.</v>
      </c>
      <c r="AX8" s="302" t="str">
        <f t="shared" si="31"/>
        <v>1.3.</v>
      </c>
      <c r="AY8" s="271" t="str">
        <v>Kontonummer</v>
      </c>
      <c r="AZ8" s="271" t="str">
        <f>""</f>
        <v/>
      </c>
      <c r="BA8" s="271" t="str">
        <f>""</f>
        <v/>
      </c>
      <c r="BB8" s="271" t="str">
        <f>""</f>
        <v/>
      </c>
      <c r="BC8" s="271" t="str">
        <f>""</f>
        <v/>
      </c>
      <c r="BD8" s="271" t="str">
        <f>""</f>
        <v/>
      </c>
      <c r="BE8" s="271" t="str">
        <f>""</f>
        <v/>
      </c>
      <c r="BF8" s="271" t="str">
        <f>""</f>
        <v/>
      </c>
      <c r="BG8" s="271" t="str">
        <f>""</f>
        <v/>
      </c>
      <c r="BH8" s="271" t="str">
        <f>""</f>
        <v/>
      </c>
      <c r="BI8" s="271">
        <v>0</v>
      </c>
      <c r="BJ8" s="271" t="str">
        <f>'Forside og oppsummering'!$K$2</f>
        <v>20230131_1336</v>
      </c>
      <c r="BK8" s="275">
        <v>4</v>
      </c>
      <c r="BL8" s="269">
        <v>0</v>
      </c>
      <c r="BM8" s="269" t="str">
        <v>Informasjon om kommunen</v>
      </c>
      <c r="BN8" s="269">
        <v>0</v>
      </c>
      <c r="BO8" s="269" t="str">
        <v>1.3.</v>
      </c>
      <c r="BP8" s="269" t="str">
        <v>1.3.</v>
      </c>
      <c r="BQ8" s="269" t="str">
        <v>Kontonummer</v>
      </c>
      <c r="BR8" s="269" t="str">
        <v/>
      </c>
      <c r="BS8" s="269" t="str">
        <v/>
      </c>
      <c r="BT8" s="269" t="str">
        <v/>
      </c>
      <c r="BU8" s="269" t="str">
        <v/>
      </c>
      <c r="BV8" s="269" t="str">
        <v/>
      </c>
      <c r="BW8" s="269" t="str">
        <v/>
      </c>
      <c r="BX8" s="269" t="str">
        <v/>
      </c>
      <c r="BY8" s="269">
        <v>0</v>
      </c>
      <c r="BZ8" s="269" t="str">
        <v>20230131_1336</v>
      </c>
      <c r="CA8" s="269">
        <v>4</v>
      </c>
      <c r="CB8" s="275" t="b">
        <v>1</v>
      </c>
      <c r="CD8" s="313">
        <v>0</v>
      </c>
      <c r="CE8" s="313" t="str">
        <v>P1.1c</v>
      </c>
      <c r="CF8" s="313" t="str">
        <v>Estimert startdato for tjenesteutviklingsprosjektet</v>
      </c>
      <c r="CG8" s="313"/>
      <c r="CH8" s="313"/>
      <c r="CI8" s="313"/>
      <c r="CJ8" s="313"/>
      <c r="CK8" s="313"/>
      <c r="CL8" s="313"/>
      <c r="CM8" s="313"/>
      <c r="CN8" s="313">
        <v>0</v>
      </c>
      <c r="CO8" s="319" t="b">
        <f t="shared" si="29"/>
        <v>0</v>
      </c>
      <c r="CP8" s="319" t="b">
        <f t="shared" si="30"/>
        <v>0</v>
      </c>
      <c r="CQ8" s="319" t="b">
        <f t="shared" si="5"/>
        <v>0</v>
      </c>
      <c r="CR8" s="319" t="b">
        <f t="shared" si="6"/>
        <v>0</v>
      </c>
      <c r="CS8" s="430" t="b">
        <f t="shared" si="16"/>
        <v>0</v>
      </c>
      <c r="CT8" s="302" t="str">
        <f t="shared" si="17"/>
        <v/>
      </c>
      <c r="CU8" s="302" t="b">
        <f t="shared" si="18"/>
        <v>1</v>
      </c>
      <c r="CV8" s="319" t="b">
        <f t="shared" si="19"/>
        <v>0</v>
      </c>
      <c r="CW8" s="302" t="str">
        <f>'Forside og oppsummering'!$K$2</f>
        <v>20230131_1336</v>
      </c>
      <c r="CX8" s="302">
        <f t="shared" si="20"/>
        <v>4</v>
      </c>
      <c r="CY8" s="302" t="str">
        <f t="shared" si="21"/>
        <v/>
      </c>
      <c r="CZ8" s="435" t="str">
        <f t="shared" si="7"/>
        <v>P1.1c</v>
      </c>
      <c r="DA8" s="330">
        <f>'Forside og oppsummering'!$E$23</f>
        <v>0</v>
      </c>
      <c r="DB8" s="302" t="str">
        <f t="shared" si="22"/>
        <v>Prosjekt 1</v>
      </c>
      <c r="DC8" s="330" t="str">
        <f t="shared" si="8"/>
        <v>Overordnede prosjektdetaljer</v>
      </c>
      <c r="DD8" s="431" t="str">
        <f t="shared" si="9"/>
        <v>P1.1c</v>
      </c>
      <c r="DE8" s="302" t="str">
        <f t="shared" si="23"/>
        <v>P_.1c</v>
      </c>
      <c r="DF8" s="302" t="str">
        <f t="shared" si="24"/>
        <v>Estimert startdato for tjenesteutviklingsprosjektet</v>
      </c>
      <c r="DG8" s="328">
        <v>0</v>
      </c>
      <c r="DH8" s="328">
        <v>0</v>
      </c>
      <c r="DI8" s="328">
        <v>0</v>
      </c>
      <c r="DJ8" s="328">
        <v>0</v>
      </c>
      <c r="DK8" s="328">
        <v>0</v>
      </c>
      <c r="DL8" s="328">
        <v>0</v>
      </c>
      <c r="DM8" s="328">
        <v>0</v>
      </c>
      <c r="DN8" s="328">
        <v>0</v>
      </c>
      <c r="DO8" s="328" t="str">
        <v>20230131_1336</v>
      </c>
      <c r="DP8" s="328">
        <v>4</v>
      </c>
      <c r="EG8" s="271">
        <v>0</v>
      </c>
      <c r="EH8" s="271" t="str">
        <v>Informasjon om kommunen</v>
      </c>
      <c r="EI8" s="271">
        <v>0</v>
      </c>
      <c r="EJ8" s="271" t="str">
        <v>1.3.</v>
      </c>
      <c r="EK8" s="271" t="str">
        <v>1.3.</v>
      </c>
      <c r="EL8" s="271" t="str">
        <v>Kontonummer</v>
      </c>
      <c r="EM8" s="271" t="str">
        <v/>
      </c>
      <c r="EN8" s="271" t="str">
        <v/>
      </c>
      <c r="EO8" s="271" t="str">
        <v/>
      </c>
      <c r="EP8" s="271" t="str">
        <v/>
      </c>
      <c r="EQ8" s="271" t="str">
        <v/>
      </c>
      <c r="ER8" s="271" t="str">
        <v/>
      </c>
      <c r="ES8" s="271" t="str">
        <v/>
      </c>
      <c r="ET8" s="271">
        <v>0</v>
      </c>
      <c r="EU8" s="271" t="str">
        <v>20230131_1336</v>
      </c>
      <c r="EV8" s="271">
        <v>4</v>
      </c>
      <c r="EW8" s="275">
        <v>6</v>
      </c>
      <c r="FR8" s="310" t="s">
        <v>452</v>
      </c>
      <c r="FS8" s="310" t="s">
        <v>451</v>
      </c>
    </row>
    <row r="9" spans="1:184" x14ac:dyDescent="0.3">
      <c r="A9" t="str">
        <v>1.7.</v>
      </c>
      <c r="B9" t="str">
        <v>Merknad på utbetalingen</v>
      </c>
      <c r="C9">
        <v>0</v>
      </c>
      <c r="E9" s="262">
        <v>0</v>
      </c>
      <c r="F9" s="262">
        <v>0</v>
      </c>
      <c r="G9" s="262">
        <v>0</v>
      </c>
      <c r="H9" s="262" t="str">
        <v>Utdanningstype</v>
      </c>
      <c r="I9" s="275"/>
      <c r="J9" s="275"/>
      <c r="K9" s="302" t="b">
        <f>H9='Kompetansetilskudd og BPA'!$E$12</f>
        <v>0</v>
      </c>
      <c r="L9" s="302" t="b">
        <f t="shared" si="1"/>
        <v>0</v>
      </c>
      <c r="M9" s="302" t="b">
        <f t="shared" si="10"/>
        <v>0</v>
      </c>
      <c r="N9" s="302" t="b">
        <f t="shared" si="11"/>
        <v>0</v>
      </c>
      <c r="O9" s="302" t="b">
        <f t="shared" si="25"/>
        <v>0</v>
      </c>
      <c r="P9" s="302" t="b">
        <f t="shared" si="2"/>
        <v>0</v>
      </c>
      <c r="Q9" s="263" t="b">
        <v>1</v>
      </c>
      <c r="R9" s="263" t="b">
        <v>1</v>
      </c>
      <c r="S9" s="263" t="b">
        <v>0</v>
      </c>
      <c r="T9" s="263">
        <v>5</v>
      </c>
      <c r="U9" s="263" t="str">
        <v>2.1c</v>
      </c>
      <c r="V9" s="263" t="str">
        <v>Eventuell tilbakemelding fra saksbehandler til kommunen angående Annen utdanning på videregående skolenivå. (Det som skrives her fremkommer på tilskuddsbrevet til kommunen)</v>
      </c>
      <c r="W9" s="261" t="b">
        <v>0</v>
      </c>
      <c r="X9" s="261" t="b">
        <v>0</v>
      </c>
      <c r="Y9" s="261" t="b">
        <v>1</v>
      </c>
      <c r="Z9" s="261">
        <v>6</v>
      </c>
      <c r="AA9" s="261" t="str">
        <v>2.1c</v>
      </c>
      <c r="AB9" s="261">
        <v>0</v>
      </c>
      <c r="AC9" s="302" t="str">
        <f t="shared" si="12"/>
        <v/>
      </c>
      <c r="AD9" s="267">
        <f>'Forside og oppsummering'!$E$23</f>
        <v>0</v>
      </c>
      <c r="AE9" s="370" t="str">
        <f t="shared" si="3"/>
        <v>Kompetansetiltak (grunn-, videre- og etterutdanning)</v>
      </c>
      <c r="AF9" s="370" t="str">
        <f t="shared" si="4"/>
        <v>Videregående skole, fag- og yrkesopplæring innen helse (fagbrev)</v>
      </c>
      <c r="AG9" s="375" t="str">
        <f t="shared" si="13"/>
        <v>2.1c_end</v>
      </c>
      <c r="AH9" s="375" t="str">
        <f t="shared" si="14"/>
        <v>2.1c_end</v>
      </c>
      <c r="AI9" s="375" t="str">
        <f t="shared" si="15"/>
        <v/>
      </c>
      <c r="AJ9" s="371" t="b">
        <v>0</v>
      </c>
      <c r="AK9" s="371" t="b">
        <v>0</v>
      </c>
      <c r="AL9" s="260" t="b">
        <v>1</v>
      </c>
      <c r="AM9" s="260">
        <v>6</v>
      </c>
      <c r="AP9" s="265"/>
      <c r="AQ9" s="265"/>
      <c r="AR9" s="379"/>
      <c r="AS9" s="265"/>
      <c r="AT9" s="271">
        <f t="shared" si="26"/>
        <v>0</v>
      </c>
      <c r="AU9" s="271" t="str">
        <f t="shared" si="27"/>
        <v>Informasjon om kommunen</v>
      </c>
      <c r="AV9" s="271">
        <f t="shared" si="28"/>
        <v>0</v>
      </c>
      <c r="AW9" s="271" t="str">
        <v>1.4.</v>
      </c>
      <c r="AX9" s="302" t="str">
        <f t="shared" si="31"/>
        <v>1.4.</v>
      </c>
      <c r="AY9" s="271" t="str">
        <v>Kontaktperson
Én person</v>
      </c>
      <c r="AZ9" s="271" t="str">
        <f>""</f>
        <v/>
      </c>
      <c r="BA9" s="271" t="str">
        <f>""</f>
        <v/>
      </c>
      <c r="BB9" s="271" t="str">
        <f>""</f>
        <v/>
      </c>
      <c r="BC9" s="271" t="str">
        <f>""</f>
        <v/>
      </c>
      <c r="BD9" s="271" t="str">
        <f>""</f>
        <v/>
      </c>
      <c r="BE9" s="271" t="str">
        <f>""</f>
        <v/>
      </c>
      <c r="BF9" s="271" t="str">
        <f>""</f>
        <v/>
      </c>
      <c r="BG9" s="271" t="str">
        <f>""</f>
        <v/>
      </c>
      <c r="BH9" s="271" t="str">
        <f>""</f>
        <v/>
      </c>
      <c r="BI9" s="271">
        <v>0</v>
      </c>
      <c r="BJ9" s="271" t="str">
        <f>'Forside og oppsummering'!$K$2</f>
        <v>20230131_1336</v>
      </c>
      <c r="BK9" s="275">
        <v>4</v>
      </c>
      <c r="BL9" s="269">
        <v>0</v>
      </c>
      <c r="BM9" s="269" t="str">
        <v>Informasjon om kommunen</v>
      </c>
      <c r="BN9" s="269">
        <v>0</v>
      </c>
      <c r="BO9" s="269" t="str">
        <v>1.4.</v>
      </c>
      <c r="BP9" s="269" t="str">
        <v>1.4.</v>
      </c>
      <c r="BQ9" s="269" t="str">
        <v>Kontaktperson
Én person</v>
      </c>
      <c r="BR9" s="269" t="str">
        <v/>
      </c>
      <c r="BS9" s="269" t="str">
        <v/>
      </c>
      <c r="BT9" s="269" t="str">
        <v/>
      </c>
      <c r="BU9" s="269" t="str">
        <v/>
      </c>
      <c r="BV9" s="269" t="str">
        <v/>
      </c>
      <c r="BW9" s="269" t="str">
        <v/>
      </c>
      <c r="BX9" s="269" t="str">
        <v/>
      </c>
      <c r="BY9" s="269">
        <v>0</v>
      </c>
      <c r="BZ9" s="269" t="str">
        <v>20230131_1336</v>
      </c>
      <c r="CA9" s="269">
        <v>4</v>
      </c>
      <c r="CB9" s="275" t="b">
        <v>1</v>
      </c>
      <c r="CD9" s="313">
        <v>0</v>
      </c>
      <c r="CE9" s="313" t="str">
        <v>P1.1d</v>
      </c>
      <c r="CF9"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9" s="313"/>
      <c r="CH9" s="313"/>
      <c r="CI9" s="313"/>
      <c r="CJ9" s="313"/>
      <c r="CK9" s="313"/>
      <c r="CL9" s="313"/>
      <c r="CM9" s="313"/>
      <c r="CN9" s="313">
        <v>0</v>
      </c>
      <c r="CO9" s="319" t="b">
        <f t="shared" si="29"/>
        <v>0</v>
      </c>
      <c r="CP9" s="319" t="b">
        <f t="shared" si="30"/>
        <v>0</v>
      </c>
      <c r="CQ9" s="319" t="b">
        <f t="shared" si="5"/>
        <v>0</v>
      </c>
      <c r="CR9" s="319" t="b">
        <f t="shared" si="6"/>
        <v>0</v>
      </c>
      <c r="CS9" s="430" t="b">
        <f t="shared" si="16"/>
        <v>0</v>
      </c>
      <c r="CT9" s="302" t="str">
        <f t="shared" si="17"/>
        <v/>
      </c>
      <c r="CU9" s="302" t="b">
        <f t="shared" si="18"/>
        <v>1</v>
      </c>
      <c r="CV9" s="319" t="b">
        <f t="shared" si="19"/>
        <v>0</v>
      </c>
      <c r="CW9" s="302" t="str">
        <f>'Forside og oppsummering'!$K$2</f>
        <v>20230131_1336</v>
      </c>
      <c r="CX9" s="302">
        <f t="shared" si="20"/>
        <v>4</v>
      </c>
      <c r="CY9" s="302" t="str">
        <f t="shared" si="21"/>
        <v/>
      </c>
      <c r="CZ9" s="435" t="str">
        <f t="shared" si="7"/>
        <v>P1.1d</v>
      </c>
      <c r="DA9" s="330">
        <f>'Forside og oppsummering'!$E$23</f>
        <v>0</v>
      </c>
      <c r="DB9" s="302" t="str">
        <f t="shared" si="22"/>
        <v>Prosjekt 1</v>
      </c>
      <c r="DC9" s="330" t="str">
        <f t="shared" si="8"/>
        <v>Overordnede prosjektdetaljer</v>
      </c>
      <c r="DD9" s="431" t="str">
        <f t="shared" si="9"/>
        <v>P1.1d</v>
      </c>
      <c r="DE9" s="302" t="str">
        <f t="shared" si="23"/>
        <v>P_.1d</v>
      </c>
      <c r="DF9" s="302" t="str">
        <f t="shared" si="24"/>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9" s="328">
        <v>0</v>
      </c>
      <c r="DH9" s="328">
        <v>0</v>
      </c>
      <c r="DI9" s="328">
        <v>0</v>
      </c>
      <c r="DJ9" s="328">
        <v>0</v>
      </c>
      <c r="DK9" s="328">
        <v>0</v>
      </c>
      <c r="DL9" s="328">
        <v>0</v>
      </c>
      <c r="DM9" s="328">
        <v>0</v>
      </c>
      <c r="DN9" s="328">
        <v>0</v>
      </c>
      <c r="DO9" s="328" t="str">
        <v>20230131_1336</v>
      </c>
      <c r="DP9" s="328">
        <v>4</v>
      </c>
      <c r="EG9" s="271">
        <v>0</v>
      </c>
      <c r="EH9" s="271" t="str">
        <v>Informasjon om kommunen</v>
      </c>
      <c r="EI9" s="271">
        <v>0</v>
      </c>
      <c r="EJ9" s="271" t="str">
        <v>1.4.</v>
      </c>
      <c r="EK9" s="271" t="str">
        <v>1.4.</v>
      </c>
      <c r="EL9" s="271" t="str">
        <v>Kontaktperson
Én person</v>
      </c>
      <c r="EM9" s="271" t="str">
        <v/>
      </c>
      <c r="EN9" s="271" t="str">
        <v/>
      </c>
      <c r="EO9" s="271" t="str">
        <v/>
      </c>
      <c r="EP9" s="271" t="str">
        <v/>
      </c>
      <c r="EQ9" s="271" t="str">
        <v/>
      </c>
      <c r="ER9" s="271" t="str">
        <v/>
      </c>
      <c r="ES9" s="271" t="str">
        <v/>
      </c>
      <c r="ET9" s="271">
        <v>0</v>
      </c>
      <c r="EU9" s="271" t="str">
        <v>20230131_1336</v>
      </c>
      <c r="EV9" s="271">
        <v>4</v>
      </c>
      <c r="EW9" s="275">
        <v>7</v>
      </c>
      <c r="FR9" s="310" t="s">
        <v>454</v>
      </c>
      <c r="FS9" s="310" t="s">
        <v>455</v>
      </c>
    </row>
    <row r="10" spans="1:184" x14ac:dyDescent="0.3">
      <c r="A10" t="str">
        <v>1.8.</v>
      </c>
      <c r="B10" t="str">
        <v>Har kommunen kompetanseplan? (Ja/Nei)
Vedlegges søknaden</v>
      </c>
      <c r="C10">
        <v>0</v>
      </c>
      <c r="E10" s="262">
        <v>0</v>
      </c>
      <c r="F10" s="262">
        <v>0</v>
      </c>
      <c r="G10" s="262" t="str">
        <v>2.1a</v>
      </c>
      <c r="H10" s="262" t="str">
        <v>Helsefagarbeider</v>
      </c>
      <c r="I10" s="275"/>
      <c r="J10" s="275"/>
      <c r="K10" s="302" t="b">
        <f>H10='Kompetansetilskudd og BPA'!$E$12</f>
        <v>0</v>
      </c>
      <c r="L10" s="302" t="b">
        <f t="shared" si="1"/>
        <v>0</v>
      </c>
      <c r="M10" s="302" t="b">
        <f t="shared" si="10"/>
        <v>0</v>
      </c>
      <c r="N10" s="302">
        <f t="shared" si="11"/>
        <v>3</v>
      </c>
      <c r="O10" s="302" t="str">
        <f t="shared" si="25"/>
        <v>2.1a</v>
      </c>
      <c r="P10" s="302" t="str">
        <f t="shared" si="2"/>
        <v>Helsefagarbeider</v>
      </c>
      <c r="Q10" s="263" t="b">
        <v>0</v>
      </c>
      <c r="R10" s="263" t="b">
        <v>0</v>
      </c>
      <c r="S10" s="263" t="b">
        <v>1</v>
      </c>
      <c r="T10" s="263">
        <v>6</v>
      </c>
      <c r="U10" s="263" t="str">
        <v>2.1c</v>
      </c>
      <c r="V10" s="263">
        <v>0</v>
      </c>
      <c r="W10" s="261" t="b">
        <v>0</v>
      </c>
      <c r="X10" s="261" t="b">
        <v>0</v>
      </c>
      <c r="Y10" s="261" t="b">
        <v>0</v>
      </c>
      <c r="Z10" s="261">
        <v>2</v>
      </c>
      <c r="AA10" s="261" t="str">
        <v>2.2.</v>
      </c>
      <c r="AB10" s="261" t="str">
        <v>Fagskoleutdanning</v>
      </c>
      <c r="AC10" s="302" t="str">
        <f t="shared" si="12"/>
        <v/>
      </c>
      <c r="AD10" s="267">
        <f>'Forside og oppsummering'!$E$23</f>
        <v>0</v>
      </c>
      <c r="AE10" s="370" t="str">
        <f t="shared" si="3"/>
        <v>Kompetansetiltak (grunn-, videre- og etterutdanning)</v>
      </c>
      <c r="AF10" s="370" t="str">
        <f t="shared" si="4"/>
        <v>Fagskoleutdanning</v>
      </c>
      <c r="AG10" s="375" t="str">
        <f t="shared" si="13"/>
        <v>2.2.</v>
      </c>
      <c r="AH10" s="375" t="str">
        <f t="shared" si="14"/>
        <v>2.2.</v>
      </c>
      <c r="AI10" s="375" t="str">
        <f t="shared" si="15"/>
        <v/>
      </c>
      <c r="AJ10" s="371" t="b">
        <v>0</v>
      </c>
      <c r="AK10" s="371" t="b">
        <v>0</v>
      </c>
      <c r="AL10" s="260" t="b">
        <v>0</v>
      </c>
      <c r="AM10" s="260">
        <v>2</v>
      </c>
      <c r="AP10" s="265"/>
      <c r="AQ10" s="265"/>
      <c r="AR10" s="379"/>
      <c r="AS10" s="265"/>
      <c r="AT10" s="271">
        <f t="shared" si="26"/>
        <v>0</v>
      </c>
      <c r="AU10" s="271" t="str">
        <f t="shared" si="27"/>
        <v>Informasjon om kommunen</v>
      </c>
      <c r="AV10" s="271">
        <f t="shared" si="28"/>
        <v>0</v>
      </c>
      <c r="AW10" s="271" t="str">
        <v>1.5.</v>
      </c>
      <c r="AX10" s="302" t="str">
        <f t="shared" si="31"/>
        <v>1.5.</v>
      </c>
      <c r="AY10" s="271" t="str">
        <v>E-post
Til kontaktperson</v>
      </c>
      <c r="AZ10" s="271" t="str">
        <f>""</f>
        <v/>
      </c>
      <c r="BA10" s="271" t="str">
        <f>""</f>
        <v/>
      </c>
      <c r="BB10" s="271" t="str">
        <f>""</f>
        <v/>
      </c>
      <c r="BC10" s="271" t="str">
        <f>""</f>
        <v/>
      </c>
      <c r="BD10" s="271" t="str">
        <f>""</f>
        <v/>
      </c>
      <c r="BE10" s="271" t="str">
        <f>""</f>
        <v/>
      </c>
      <c r="BF10" s="271" t="str">
        <f>""</f>
        <v/>
      </c>
      <c r="BG10" s="271" t="str">
        <f>""</f>
        <v/>
      </c>
      <c r="BH10" s="271" t="str">
        <f>""</f>
        <v/>
      </c>
      <c r="BI10" s="271">
        <v>0</v>
      </c>
      <c r="BJ10" s="271" t="str">
        <f>'Forside og oppsummering'!$K$2</f>
        <v>20230131_1336</v>
      </c>
      <c r="BK10" s="275">
        <v>4</v>
      </c>
      <c r="BL10" s="269">
        <v>0</v>
      </c>
      <c r="BM10" s="269" t="str">
        <v>Informasjon om kommunen</v>
      </c>
      <c r="BN10" s="269">
        <v>0</v>
      </c>
      <c r="BO10" s="269" t="str">
        <v>1.5.</v>
      </c>
      <c r="BP10" s="269" t="str">
        <v>1.5.</v>
      </c>
      <c r="BQ10" s="269" t="str">
        <v>E-post
Til kontaktperson</v>
      </c>
      <c r="BR10" s="269" t="str">
        <v/>
      </c>
      <c r="BS10" s="269" t="str">
        <v/>
      </c>
      <c r="BT10" s="269" t="str">
        <v/>
      </c>
      <c r="BU10" s="269" t="str">
        <v/>
      </c>
      <c r="BV10" s="269" t="str">
        <v/>
      </c>
      <c r="BW10" s="269" t="str">
        <v/>
      </c>
      <c r="BX10" s="269" t="str">
        <v/>
      </c>
      <c r="BY10" s="269">
        <v>0</v>
      </c>
      <c r="BZ10" s="269" t="str">
        <v>20230131_1336</v>
      </c>
      <c r="CA10" s="269">
        <v>4</v>
      </c>
      <c r="CB10" s="275" t="b">
        <v>1</v>
      </c>
      <c r="CD10" s="313">
        <v>0</v>
      </c>
      <c r="CE10" s="313" t="str">
        <v>P1.1e</v>
      </c>
      <c r="CF10"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10" s="313"/>
      <c r="CH10" s="313"/>
      <c r="CI10" s="313"/>
      <c r="CJ10" s="313"/>
      <c r="CK10" s="313"/>
      <c r="CL10" s="313"/>
      <c r="CM10" s="313"/>
      <c r="CN10" s="313" t="str">
        <v>P1. Ferdig med undersøkelse, kartlegging, og forankring. Arbeidsgruppe jobber med ferdigstillelse av plan, samt implementering av plan i eksisterende kommunalt planverk</v>
      </c>
      <c r="CO10" s="319" t="b">
        <f t="shared" si="29"/>
        <v>0</v>
      </c>
      <c r="CP10" s="319" t="b">
        <f t="shared" si="30"/>
        <v>0</v>
      </c>
      <c r="CQ10" s="319" t="b">
        <f t="shared" si="5"/>
        <v>0</v>
      </c>
      <c r="CR10" s="319" t="b">
        <f t="shared" ref="CR10:CR41" si="32">AND(CD10=0,OR(CE10=0,CF10=0))</f>
        <v>0</v>
      </c>
      <c r="CS10" s="430" t="b">
        <f t="shared" si="16"/>
        <v>0</v>
      </c>
      <c r="CT10" s="302" t="str">
        <f t="shared" si="17"/>
        <v/>
      </c>
      <c r="CU10" s="302" t="b">
        <f t="shared" si="18"/>
        <v>1</v>
      </c>
      <c r="CV10" s="319" t="b">
        <f t="shared" si="19"/>
        <v>0</v>
      </c>
      <c r="CW10" s="302" t="str">
        <f>'Forside og oppsummering'!$K$2</f>
        <v>20230131_1336</v>
      </c>
      <c r="CX10" s="302">
        <f t="shared" si="20"/>
        <v>4</v>
      </c>
      <c r="CY10" s="302" t="str">
        <f t="shared" si="21"/>
        <v/>
      </c>
      <c r="CZ10" s="435" t="str">
        <f t="shared" si="7"/>
        <v>P1.1e</v>
      </c>
      <c r="DA10" s="330">
        <f>'Forside og oppsummering'!$E$23</f>
        <v>0</v>
      </c>
      <c r="DB10" s="302" t="str">
        <f t="shared" si="22"/>
        <v>Prosjekt 1</v>
      </c>
      <c r="DC10" s="330" t="str">
        <f t="shared" si="8"/>
        <v>Overordnede prosjektdetaljer</v>
      </c>
      <c r="DD10" s="431" t="str">
        <f t="shared" si="9"/>
        <v>P1.1e</v>
      </c>
      <c r="DE10" s="302" t="str">
        <f t="shared" si="23"/>
        <v>P_.1e</v>
      </c>
      <c r="DF10" s="302" t="str">
        <f t="shared" si="24"/>
        <v>Status for tjenesteutviklingsprosjektet
- Besvares dersom dette er videreføring av et eksisterende tjenesteutviklingsprosjekt 
- Beskriv kort hva som er status for tjenesteutviklingsprosjektet og hvordan det går sammenlignet med den opprinnelige fremdriftsplanen</v>
      </c>
      <c r="DG10" s="328">
        <v>0</v>
      </c>
      <c r="DH10" s="328">
        <v>0</v>
      </c>
      <c r="DI10" s="328">
        <v>0</v>
      </c>
      <c r="DJ10" s="328">
        <v>0</v>
      </c>
      <c r="DK10" s="328">
        <v>0</v>
      </c>
      <c r="DL10" s="328">
        <v>0</v>
      </c>
      <c r="DM10" s="328">
        <v>0</v>
      </c>
      <c r="DN10" s="328" t="str">
        <v>P1. Ferdig med undersøkelse, kartlegging, og forankring. Arbeidsgruppe jobber med ferdigstillelse av plan, samt implementering av plan i eksisterende kommunalt planverk</v>
      </c>
      <c r="DO10" s="328" t="str">
        <v>20230131_1336</v>
      </c>
      <c r="DP10" s="328">
        <v>4</v>
      </c>
      <c r="EG10" s="271">
        <v>0</v>
      </c>
      <c r="EH10" s="271" t="str">
        <v>Informasjon om kommunen</v>
      </c>
      <c r="EI10" s="271">
        <v>0</v>
      </c>
      <c r="EJ10" s="271" t="str">
        <v>1.5.</v>
      </c>
      <c r="EK10" s="271" t="str">
        <v>1.5.</v>
      </c>
      <c r="EL10" s="271" t="str">
        <v>E-post
Til kontaktperson</v>
      </c>
      <c r="EM10" s="271" t="str">
        <v/>
      </c>
      <c r="EN10" s="271" t="str">
        <v/>
      </c>
      <c r="EO10" s="271" t="str">
        <v/>
      </c>
      <c r="EP10" s="271" t="str">
        <v/>
      </c>
      <c r="EQ10" s="271" t="str">
        <v/>
      </c>
      <c r="ER10" s="271" t="str">
        <v/>
      </c>
      <c r="ES10" s="271" t="str">
        <v/>
      </c>
      <c r="ET10" s="271">
        <v>0</v>
      </c>
      <c r="EU10" s="271" t="str">
        <v>20230131_1336</v>
      </c>
      <c r="EV10" s="271">
        <v>4</v>
      </c>
      <c r="EW10" s="436">
        <v>8</v>
      </c>
      <c r="FR10" s="310" t="s">
        <v>461</v>
      </c>
      <c r="FS10" s="310" t="s">
        <v>462</v>
      </c>
    </row>
    <row r="11" spans="1:184" x14ac:dyDescent="0.3">
      <c r="A11" t="str">
        <v>1.9.</v>
      </c>
      <c r="B11" t="str">
        <v>Er kompetanseplanen politisk vedtatt? (Ja/Nei)</v>
      </c>
      <c r="C11">
        <v>0</v>
      </c>
      <c r="E11" s="262">
        <v>0</v>
      </c>
      <c r="F11" s="262">
        <v>0</v>
      </c>
      <c r="G11" s="262" t="str">
        <v>2.1b</v>
      </c>
      <c r="H11" s="262" t="str">
        <v>Annen utdanning på videregående skolenivå</v>
      </c>
      <c r="I11" s="275"/>
      <c r="J11" s="275"/>
      <c r="K11" s="302" t="b">
        <f>H11='Kompetansetilskudd og BPA'!$E$12</f>
        <v>0</v>
      </c>
      <c r="L11" s="302" t="b">
        <f t="shared" si="1"/>
        <v>0</v>
      </c>
      <c r="M11" s="302" t="b">
        <f t="shared" si="10"/>
        <v>0</v>
      </c>
      <c r="N11" s="302">
        <f t="shared" si="11"/>
        <v>3</v>
      </c>
      <c r="O11" s="302" t="str">
        <f t="shared" si="25"/>
        <v>2.1b</v>
      </c>
      <c r="P11" s="302" t="str">
        <f t="shared" si="2"/>
        <v>Annen utdanning på videregående skolenivå</v>
      </c>
      <c r="Q11" s="263" t="b">
        <v>0</v>
      </c>
      <c r="R11" s="263" t="b">
        <v>0</v>
      </c>
      <c r="S11" s="263" t="b">
        <v>0</v>
      </c>
      <c r="T11" s="263">
        <v>2</v>
      </c>
      <c r="U11" s="263" t="str">
        <v>2.2.</v>
      </c>
      <c r="V11" s="263" t="str">
        <v>Fagskoleutdanning</v>
      </c>
      <c r="W11" s="261" t="b">
        <v>0</v>
      </c>
      <c r="X11" s="261" t="b">
        <v>0</v>
      </c>
      <c r="Y11" s="261" t="b">
        <v>0</v>
      </c>
      <c r="Z11" s="261">
        <v>3</v>
      </c>
      <c r="AA11" s="261" t="str">
        <v>2.2a</v>
      </c>
      <c r="AB11" s="261" t="str">
        <v>Psykisk helsearbeid og rusarbeid</v>
      </c>
      <c r="AC11" s="302" t="str">
        <f t="shared" si="12"/>
        <v/>
      </c>
      <c r="AD11" s="267">
        <f>'Forside og oppsummering'!$E$23</f>
        <v>0</v>
      </c>
      <c r="AE11" s="370" t="str">
        <f t="shared" si="3"/>
        <v>Kompetansetiltak (grunn-, videre- og etterutdanning)</v>
      </c>
      <c r="AF11" s="370" t="str">
        <f t="shared" si="4"/>
        <v>Fagskoleutdanning</v>
      </c>
      <c r="AG11" s="375" t="str">
        <f t="shared" si="13"/>
        <v>2.2a</v>
      </c>
      <c r="AH11" s="375" t="str">
        <f t="shared" si="14"/>
        <v>2.2a</v>
      </c>
      <c r="AI11" s="375" t="str">
        <f t="shared" si="15"/>
        <v>Psykisk helsearbeid og rusarbeid</v>
      </c>
      <c r="AJ11" s="371" t="b">
        <v>0</v>
      </c>
      <c r="AK11" s="371" t="b">
        <v>0</v>
      </c>
      <c r="AL11" s="260" t="b">
        <v>0</v>
      </c>
      <c r="AM11" s="260">
        <v>3</v>
      </c>
      <c r="AP11" s="265"/>
      <c r="AQ11" s="265"/>
      <c r="AR11" s="379"/>
      <c r="AS11" s="265"/>
      <c r="AT11" s="271">
        <f t="shared" si="26"/>
        <v>0</v>
      </c>
      <c r="AU11" s="271" t="str">
        <f t="shared" si="27"/>
        <v>Informasjon om kommunen</v>
      </c>
      <c r="AV11" s="271">
        <f t="shared" si="28"/>
        <v>0</v>
      </c>
      <c r="AW11" s="271" t="str">
        <v>1.6.</v>
      </c>
      <c r="AX11" s="302" t="str">
        <f t="shared" si="31"/>
        <v>1.6.</v>
      </c>
      <c r="AY11" s="271" t="str">
        <v>Telefon
Til kontaktperson</v>
      </c>
      <c r="AZ11" s="271" t="str">
        <f>""</f>
        <v/>
      </c>
      <c r="BA11" s="271" t="str">
        <f>""</f>
        <v/>
      </c>
      <c r="BB11" s="271" t="str">
        <f>""</f>
        <v/>
      </c>
      <c r="BC11" s="271" t="str">
        <f>""</f>
        <v/>
      </c>
      <c r="BD11" s="271" t="str">
        <f>""</f>
        <v/>
      </c>
      <c r="BE11" s="271" t="str">
        <f>""</f>
        <v/>
      </c>
      <c r="BF11" s="271" t="str">
        <f>""</f>
        <v/>
      </c>
      <c r="BG11" s="271" t="str">
        <f>""</f>
        <v/>
      </c>
      <c r="BH11" s="271" t="str">
        <f>""</f>
        <v/>
      </c>
      <c r="BI11" s="271">
        <v>0</v>
      </c>
      <c r="BJ11" s="271" t="str">
        <f>'Forside og oppsummering'!$K$2</f>
        <v>20230131_1336</v>
      </c>
      <c r="BK11" s="275">
        <v>4</v>
      </c>
      <c r="BL11" s="269">
        <v>0</v>
      </c>
      <c r="BM11" s="269" t="str">
        <v>Informasjon om kommunen</v>
      </c>
      <c r="BN11" s="269">
        <v>0</v>
      </c>
      <c r="BO11" s="269" t="str">
        <v>1.6.</v>
      </c>
      <c r="BP11" s="269" t="str">
        <v>1.6.</v>
      </c>
      <c r="BQ11" s="269" t="str">
        <v>Telefon
Til kontaktperson</v>
      </c>
      <c r="BR11" s="269" t="str">
        <v/>
      </c>
      <c r="BS11" s="269" t="str">
        <v/>
      </c>
      <c r="BT11" s="269" t="str">
        <v/>
      </c>
      <c r="BU11" s="269" t="str">
        <v/>
      </c>
      <c r="BV11" s="269" t="str">
        <v/>
      </c>
      <c r="BW11" s="269" t="str">
        <v/>
      </c>
      <c r="BX11" s="269" t="str">
        <v/>
      </c>
      <c r="BY11" s="269">
        <v>0</v>
      </c>
      <c r="BZ11" s="269" t="str">
        <v>20230131_1336</v>
      </c>
      <c r="CA11" s="269">
        <v>4</v>
      </c>
      <c r="CB11" s="275" t="b">
        <v>1</v>
      </c>
      <c r="CD11" s="313">
        <v>0</v>
      </c>
      <c r="CE11" s="313">
        <v>0</v>
      </c>
      <c r="CF11" s="313">
        <v>0</v>
      </c>
      <c r="CG11" s="313"/>
      <c r="CH11" s="313"/>
      <c r="CI11" s="313"/>
      <c r="CJ11" s="313"/>
      <c r="CK11" s="313"/>
      <c r="CL11" s="313"/>
      <c r="CM11" s="313"/>
      <c r="CN11" s="313">
        <v>0</v>
      </c>
      <c r="CO11" s="319" t="b">
        <f t="shared" si="29"/>
        <v>0</v>
      </c>
      <c r="CP11" s="319" t="b">
        <f t="shared" si="30"/>
        <v>0</v>
      </c>
      <c r="CQ11" s="319" t="b">
        <f t="shared" si="5"/>
        <v>0</v>
      </c>
      <c r="CR11" s="319" t="b">
        <f t="shared" si="32"/>
        <v>1</v>
      </c>
      <c r="CS11" s="430" t="b">
        <f t="shared" si="16"/>
        <v>1</v>
      </c>
      <c r="CT11" s="302" t="str">
        <f t="shared" si="17"/>
        <v/>
      </c>
      <c r="CU11" s="302" t="b">
        <f t="shared" si="18"/>
        <v>1</v>
      </c>
      <c r="CV11" s="319" t="b">
        <f t="shared" si="19"/>
        <v>0</v>
      </c>
      <c r="CW11" s="302" t="str">
        <f>'Forside og oppsummering'!$K$2</f>
        <v>20230131_1336</v>
      </c>
      <c r="CX11" s="302">
        <f t="shared" si="20"/>
        <v>6</v>
      </c>
      <c r="CY11" s="302" t="str">
        <f t="shared" si="21"/>
        <v/>
      </c>
      <c r="CZ11" s="435">
        <f t="shared" si="7"/>
        <v>0</v>
      </c>
      <c r="DA11" s="330">
        <f>'Forside og oppsummering'!$E$23</f>
        <v>0</v>
      </c>
      <c r="DB11" s="302" t="str">
        <f t="shared" si="22"/>
        <v>Prosjekt 1</v>
      </c>
      <c r="DC11" s="330" t="str">
        <f t="shared" si="8"/>
        <v>Overordnede prosjektdetaljer</v>
      </c>
      <c r="DD11" s="431" t="str">
        <f t="shared" si="9"/>
        <v>P1.1e_end</v>
      </c>
      <c r="DE11" s="302" t="str">
        <f t="shared" si="23"/>
        <v>P_.1e_end</v>
      </c>
      <c r="DF11" s="302" t="str">
        <f t="shared" si="24"/>
        <v/>
      </c>
      <c r="DG11" s="328">
        <v>0</v>
      </c>
      <c r="DH11" s="328">
        <v>0</v>
      </c>
      <c r="DI11" s="328">
        <v>0</v>
      </c>
      <c r="DJ11" s="328">
        <v>0</v>
      </c>
      <c r="DK11" s="328">
        <v>0</v>
      </c>
      <c r="DL11" s="328">
        <v>0</v>
      </c>
      <c r="DM11" s="328">
        <v>0</v>
      </c>
      <c r="DN11" s="328">
        <v>0</v>
      </c>
      <c r="DO11" s="328" t="str">
        <v>20230131_1336</v>
      </c>
      <c r="DP11" s="328">
        <v>6</v>
      </c>
      <c r="EG11" s="271">
        <v>0</v>
      </c>
      <c r="EH11" s="271" t="str">
        <v>Informasjon om kommunen</v>
      </c>
      <c r="EI11" s="271">
        <v>0</v>
      </c>
      <c r="EJ11" s="271" t="str">
        <v>1.6.</v>
      </c>
      <c r="EK11" s="271" t="str">
        <v>1.6.</v>
      </c>
      <c r="EL11" s="271" t="str">
        <v>Telefon
Til kontaktperson</v>
      </c>
      <c r="EM11" s="271" t="str">
        <v/>
      </c>
      <c r="EN11" s="271" t="str">
        <v/>
      </c>
      <c r="EO11" s="271" t="str">
        <v/>
      </c>
      <c r="EP11" s="271" t="str">
        <v/>
      </c>
      <c r="EQ11" s="271" t="str">
        <v/>
      </c>
      <c r="ER11" s="271" t="str">
        <v/>
      </c>
      <c r="ES11" s="271" t="str">
        <v/>
      </c>
      <c r="ET11" s="271">
        <v>0</v>
      </c>
      <c r="EU11" s="271" t="str">
        <v>20230131_1336</v>
      </c>
      <c r="EV11" s="271">
        <v>4</v>
      </c>
      <c r="EW11" s="275">
        <v>9</v>
      </c>
      <c r="FR11" s="310" t="s">
        <v>470</v>
      </c>
      <c r="FS11" s="310" t="s">
        <v>471</v>
      </c>
    </row>
    <row r="12" spans="1:184" x14ac:dyDescent="0.3">
      <c r="E12" s="262">
        <v>0</v>
      </c>
      <c r="F12" s="262">
        <v>0</v>
      </c>
      <c r="G12" s="262">
        <v>0</v>
      </c>
      <c r="H12" s="262" t="str">
        <v>2.1.  SUM:</v>
      </c>
      <c r="I12" s="275"/>
      <c r="J12" s="275"/>
      <c r="K12" s="302" t="b">
        <f>H12='Kompetansetilskudd og BPA'!$E$12</f>
        <v>0</v>
      </c>
      <c r="L12" s="302" t="b">
        <f t="shared" si="1"/>
        <v>0</v>
      </c>
      <c r="M12" s="302" t="b">
        <f t="shared" si="10"/>
        <v>0</v>
      </c>
      <c r="N12" s="302" t="b">
        <f t="shared" si="11"/>
        <v>0</v>
      </c>
      <c r="O12" s="302" t="b">
        <f t="shared" si="25"/>
        <v>0</v>
      </c>
      <c r="P12" s="302" t="b">
        <f t="shared" si="2"/>
        <v>0</v>
      </c>
      <c r="Q12" s="263" t="b">
        <v>0</v>
      </c>
      <c r="R12" s="263" t="b">
        <v>0</v>
      </c>
      <c r="S12" s="263" t="b">
        <v>0</v>
      </c>
      <c r="T12" s="263">
        <v>3</v>
      </c>
      <c r="U12" s="263" t="str">
        <v/>
      </c>
      <c r="V12" s="263">
        <v>0</v>
      </c>
      <c r="W12" s="261" t="b">
        <v>0</v>
      </c>
      <c r="X12" s="261" t="b">
        <v>0</v>
      </c>
      <c r="Y12" s="261" t="b">
        <v>0</v>
      </c>
      <c r="Z12" s="261">
        <v>3</v>
      </c>
      <c r="AA12" s="261" t="str">
        <v>2.2b</v>
      </c>
      <c r="AB12" s="261" t="str">
        <v>Eldreomsorg/demens</v>
      </c>
      <c r="AC12" s="302" t="str">
        <f t="shared" si="12"/>
        <v/>
      </c>
      <c r="AD12" s="267">
        <f>'Forside og oppsummering'!$E$23</f>
        <v>0</v>
      </c>
      <c r="AE12" s="370" t="str">
        <f t="shared" si="3"/>
        <v>Kompetansetiltak (grunn-, videre- og etterutdanning)</v>
      </c>
      <c r="AF12" s="370" t="str">
        <f t="shared" si="4"/>
        <v>Fagskoleutdanning</v>
      </c>
      <c r="AG12" s="375" t="str">
        <f t="shared" si="13"/>
        <v>2.2b</v>
      </c>
      <c r="AH12" s="375" t="str">
        <f t="shared" si="14"/>
        <v>2.2b</v>
      </c>
      <c r="AI12" s="375" t="str">
        <f t="shared" si="15"/>
        <v>Eldreomsorg/demens</v>
      </c>
      <c r="AJ12" s="371" t="b">
        <v>0</v>
      </c>
      <c r="AK12" s="371" t="b">
        <v>0</v>
      </c>
      <c r="AL12" s="260" t="b">
        <v>0</v>
      </c>
      <c r="AM12" s="260">
        <v>3</v>
      </c>
      <c r="AP12" s="265"/>
      <c r="AQ12" s="265"/>
      <c r="AR12" s="379"/>
      <c r="AS12" s="265"/>
      <c r="AT12" s="271">
        <f t="shared" si="26"/>
        <v>0</v>
      </c>
      <c r="AU12" s="271" t="str">
        <f t="shared" si="27"/>
        <v>Informasjon om kommunen</v>
      </c>
      <c r="AV12" s="271">
        <f t="shared" si="28"/>
        <v>0</v>
      </c>
      <c r="AW12" s="271" t="str">
        <v>1.7.</v>
      </c>
      <c r="AX12" s="302" t="str">
        <f t="shared" si="31"/>
        <v>1.7.</v>
      </c>
      <c r="AY12" s="271" t="str">
        <v>Merknad på utbetalingen</v>
      </c>
      <c r="AZ12" s="271" t="str">
        <f>""</f>
        <v/>
      </c>
      <c r="BA12" s="271" t="str">
        <f>""</f>
        <v/>
      </c>
      <c r="BB12" s="271" t="str">
        <f>""</f>
        <v/>
      </c>
      <c r="BC12" s="271" t="str">
        <f>""</f>
        <v/>
      </c>
      <c r="BD12" s="271" t="str">
        <f>""</f>
        <v/>
      </c>
      <c r="BE12" s="271" t="str">
        <f>""</f>
        <v/>
      </c>
      <c r="BF12" s="271" t="str">
        <f>""</f>
        <v/>
      </c>
      <c r="BG12" s="271" t="str">
        <f>""</f>
        <v/>
      </c>
      <c r="BH12" s="271" t="str">
        <f>""</f>
        <v/>
      </c>
      <c r="BI12" s="271">
        <v>0</v>
      </c>
      <c r="BJ12" s="271" t="str">
        <f>'Forside og oppsummering'!$K$2</f>
        <v>20230131_1336</v>
      </c>
      <c r="BK12" s="275">
        <v>4</v>
      </c>
      <c r="BL12" s="269">
        <v>0</v>
      </c>
      <c r="BM12" s="269" t="str">
        <v>Informasjon om kommunen</v>
      </c>
      <c r="BN12" s="269">
        <v>0</v>
      </c>
      <c r="BO12" s="269" t="str">
        <v>1.7.</v>
      </c>
      <c r="BP12" s="269" t="str">
        <v>1.7.</v>
      </c>
      <c r="BQ12" s="269" t="str">
        <v>Merknad på utbetalingen</v>
      </c>
      <c r="BR12" s="269" t="str">
        <v/>
      </c>
      <c r="BS12" s="269" t="str">
        <v/>
      </c>
      <c r="BT12" s="269" t="str">
        <v/>
      </c>
      <c r="BU12" s="269" t="str">
        <v/>
      </c>
      <c r="BV12" s="269" t="str">
        <v/>
      </c>
      <c r="BW12" s="269" t="str">
        <v/>
      </c>
      <c r="BX12" s="269" t="str">
        <v/>
      </c>
      <c r="BY12" s="269">
        <v>0</v>
      </c>
      <c r="BZ12" s="269" t="str">
        <v>20230131_1336</v>
      </c>
      <c r="CA12" s="269">
        <v>4</v>
      </c>
      <c r="CB12" s="275" t="b">
        <v>1</v>
      </c>
      <c r="CD12" s="313" t="str">
        <v>P1.2</v>
      </c>
      <c r="CE12" s="313" t="str">
        <v>Tema for tjenesteutviklingsprosjekt 1.</v>
      </c>
      <c r="CF12" s="313">
        <v>0</v>
      </c>
      <c r="CG12" s="313"/>
      <c r="CH12" s="313"/>
      <c r="CI12" s="313"/>
      <c r="CJ12" s="313"/>
      <c r="CK12" s="313"/>
      <c r="CL12" s="313"/>
      <c r="CM12" s="313"/>
      <c r="CN12" s="313">
        <v>0</v>
      </c>
      <c r="CO12" s="319" t="b">
        <f t="shared" si="29"/>
        <v>1</v>
      </c>
      <c r="CP12" s="319" t="b">
        <f t="shared" si="30"/>
        <v>0</v>
      </c>
      <c r="CQ12" s="319" t="b">
        <f t="shared" si="5"/>
        <v>0</v>
      </c>
      <c r="CR12" s="319" t="b">
        <f t="shared" si="32"/>
        <v>0</v>
      </c>
      <c r="CS12" s="430" t="b">
        <f t="shared" si="16"/>
        <v>0</v>
      </c>
      <c r="CT12" s="302" t="str">
        <f t="shared" si="17"/>
        <v/>
      </c>
      <c r="CU12" s="302" t="b">
        <f t="shared" si="18"/>
        <v>1</v>
      </c>
      <c r="CV12" s="319" t="b">
        <f t="shared" si="19"/>
        <v>0</v>
      </c>
      <c r="CW12" s="302" t="str">
        <f>'Forside og oppsummering'!$K$2</f>
        <v>20230131_1336</v>
      </c>
      <c r="CX12" s="302">
        <f t="shared" si="20"/>
        <v>2</v>
      </c>
      <c r="CY12" s="302" t="str">
        <f t="shared" si="21"/>
        <v/>
      </c>
      <c r="CZ12" s="435" t="str">
        <f t="shared" si="7"/>
        <v>P1.2</v>
      </c>
      <c r="DA12" s="330">
        <f>'Forside og oppsummering'!$E$23</f>
        <v>0</v>
      </c>
      <c r="DB12" s="302" t="str">
        <f t="shared" si="22"/>
        <v>Prosjekt 1</v>
      </c>
      <c r="DC12" s="330" t="str">
        <f t="shared" si="8"/>
        <v>Tema for tjenesteutviklingsprosjekt 1.</v>
      </c>
      <c r="DD12" s="431" t="str">
        <f t="shared" si="9"/>
        <v>P1.2</v>
      </c>
      <c r="DE12" s="302" t="str">
        <f t="shared" si="23"/>
        <v>P_.2</v>
      </c>
      <c r="DF12" s="302">
        <f t="shared" si="24"/>
        <v>0</v>
      </c>
      <c r="DG12" s="328">
        <v>0</v>
      </c>
      <c r="DH12" s="328">
        <v>0</v>
      </c>
      <c r="DI12" s="328">
        <v>0</v>
      </c>
      <c r="DJ12" s="328">
        <v>0</v>
      </c>
      <c r="DK12" s="328">
        <v>0</v>
      </c>
      <c r="DL12" s="328">
        <v>0</v>
      </c>
      <c r="DM12" s="328">
        <v>0</v>
      </c>
      <c r="DN12" s="328">
        <v>0</v>
      </c>
      <c r="DO12" s="328" t="str">
        <v>20230131_1336</v>
      </c>
      <c r="DP12" s="328">
        <v>2</v>
      </c>
      <c r="EG12" s="271">
        <v>0</v>
      </c>
      <c r="EH12" s="271" t="str">
        <v>Informasjon om kommunen</v>
      </c>
      <c r="EI12" s="271">
        <v>0</v>
      </c>
      <c r="EJ12" s="271" t="str">
        <v>1.7.</v>
      </c>
      <c r="EK12" s="271" t="str">
        <v>1.7.</v>
      </c>
      <c r="EL12" s="271" t="str">
        <v>Merknad på utbetalingen</v>
      </c>
      <c r="EM12" s="271" t="str">
        <v/>
      </c>
      <c r="EN12" s="271" t="str">
        <v/>
      </c>
      <c r="EO12" s="271" t="str">
        <v/>
      </c>
      <c r="EP12" s="271" t="str">
        <v/>
      </c>
      <c r="EQ12" s="271" t="str">
        <v/>
      </c>
      <c r="ER12" s="271" t="str">
        <v/>
      </c>
      <c r="ES12" s="271" t="str">
        <v/>
      </c>
      <c r="ET12" s="271">
        <v>0</v>
      </c>
      <c r="EU12" s="271" t="str">
        <v>20230131_1336</v>
      </c>
      <c r="EV12" s="271">
        <v>4</v>
      </c>
      <c r="EW12" s="275">
        <v>10</v>
      </c>
      <c r="FR12" s="310" t="s">
        <v>481</v>
      </c>
      <c r="FS12" s="310" t="s">
        <v>482</v>
      </c>
    </row>
    <row r="13" spans="1:184" x14ac:dyDescent="0.3">
      <c r="E13" s="262">
        <v>0</v>
      </c>
      <c r="F13" s="262">
        <v>0</v>
      </c>
      <c r="G13" s="262">
        <v>0</v>
      </c>
      <c r="H13" s="262">
        <v>0</v>
      </c>
      <c r="I13" s="275"/>
      <c r="J13" s="275"/>
      <c r="K13" s="302" t="b">
        <f>H13='Kompetansetilskudd og BPA'!$E$12</f>
        <v>0</v>
      </c>
      <c r="L13" s="302" t="b">
        <f t="shared" si="1"/>
        <v>0</v>
      </c>
      <c r="M13" s="302" t="b">
        <f t="shared" si="10"/>
        <v>0</v>
      </c>
      <c r="N13" s="302" t="b">
        <f t="shared" si="11"/>
        <v>0</v>
      </c>
      <c r="O13" s="302" t="b">
        <f t="shared" si="25"/>
        <v>0</v>
      </c>
      <c r="P13" s="302" t="b">
        <f t="shared" si="2"/>
        <v>0</v>
      </c>
      <c r="Q13" s="263" t="b">
        <v>0</v>
      </c>
      <c r="R13" s="263" t="b">
        <v>0</v>
      </c>
      <c r="S13" s="263" t="b">
        <v>0</v>
      </c>
      <c r="T13" s="263">
        <v>3</v>
      </c>
      <c r="U13" s="263" t="str">
        <v>2.2a</v>
      </c>
      <c r="V13" s="263" t="str">
        <v>Psykisk helsearbeid og rusarbeid</v>
      </c>
      <c r="W13" s="261" t="b">
        <v>0</v>
      </c>
      <c r="X13" s="261" t="b">
        <v>0</v>
      </c>
      <c r="Y13" s="261" t="b">
        <v>0</v>
      </c>
      <c r="Z13" s="261">
        <v>3</v>
      </c>
      <c r="AA13" s="261" t="str">
        <v>2.2c</v>
      </c>
      <c r="AB13" s="261" t="str">
        <v>Habilitering/rehabilitering</v>
      </c>
      <c r="AC13" s="302" t="str">
        <f t="shared" si="12"/>
        <v/>
      </c>
      <c r="AD13" s="267">
        <f>'Forside og oppsummering'!$E$23</f>
        <v>0</v>
      </c>
      <c r="AE13" s="370" t="str">
        <f t="shared" si="3"/>
        <v>Kompetansetiltak (grunn-, videre- og etterutdanning)</v>
      </c>
      <c r="AF13" s="370" t="str">
        <f t="shared" si="4"/>
        <v>Fagskoleutdanning</v>
      </c>
      <c r="AG13" s="375" t="str">
        <f t="shared" si="13"/>
        <v>2.2c</v>
      </c>
      <c r="AH13" s="375" t="str">
        <f t="shared" si="14"/>
        <v>2.2c</v>
      </c>
      <c r="AI13" s="375" t="str">
        <f t="shared" si="15"/>
        <v>Habilitering/rehabilitering</v>
      </c>
      <c r="AJ13" s="371" t="b">
        <v>0</v>
      </c>
      <c r="AK13" s="371" t="b">
        <v>0</v>
      </c>
      <c r="AL13" s="260" t="b">
        <v>0</v>
      </c>
      <c r="AM13" s="260">
        <v>3</v>
      </c>
      <c r="AP13" s="265"/>
      <c r="AQ13" s="265"/>
      <c r="AR13" s="379"/>
      <c r="AS13" s="265"/>
      <c r="AT13" s="271">
        <f t="shared" si="26"/>
        <v>0</v>
      </c>
      <c r="AU13" s="271" t="str">
        <f t="shared" si="27"/>
        <v>Informasjon om kommunen</v>
      </c>
      <c r="AV13" s="271">
        <f t="shared" si="28"/>
        <v>0</v>
      </c>
      <c r="AW13" s="271" t="str">
        <v>1.8.</v>
      </c>
      <c r="AX13" s="302" t="str">
        <f t="shared" si="31"/>
        <v>1.8.</v>
      </c>
      <c r="AY13" s="271" t="str">
        <v>Har kommunen kompetanseplan? (Ja/Nei)
Vedlegges søknaden</v>
      </c>
      <c r="AZ13" s="271" t="str">
        <f>""</f>
        <v/>
      </c>
      <c r="BA13" s="271" t="str">
        <f>""</f>
        <v/>
      </c>
      <c r="BB13" s="271" t="str">
        <f>""</f>
        <v/>
      </c>
      <c r="BC13" s="271" t="str">
        <f>""</f>
        <v/>
      </c>
      <c r="BD13" s="271" t="str">
        <f>""</f>
        <v/>
      </c>
      <c r="BE13" s="271" t="str">
        <f>""</f>
        <v/>
      </c>
      <c r="BF13" s="271" t="str">
        <f>""</f>
        <v/>
      </c>
      <c r="BG13" s="271" t="str">
        <f>""</f>
        <v/>
      </c>
      <c r="BH13" s="271" t="str">
        <f>""</f>
        <v/>
      </c>
      <c r="BI13" s="271">
        <v>0</v>
      </c>
      <c r="BJ13" s="271" t="str">
        <f>'Forside og oppsummering'!$K$2</f>
        <v>20230131_1336</v>
      </c>
      <c r="BK13" s="275">
        <v>4</v>
      </c>
      <c r="BL13" s="269">
        <v>0</v>
      </c>
      <c r="BM13" s="269" t="str">
        <v>Informasjon om kommunen</v>
      </c>
      <c r="BN13" s="269">
        <v>0</v>
      </c>
      <c r="BO13" s="269" t="str">
        <v>1.8.</v>
      </c>
      <c r="BP13" s="269" t="str">
        <v>1.8.</v>
      </c>
      <c r="BQ13" s="269" t="str">
        <v>Har kommunen kompetanseplan? (Ja/Nei)
Vedlegges søknaden</v>
      </c>
      <c r="BR13" s="269" t="str">
        <v/>
      </c>
      <c r="BS13" s="269" t="str">
        <v/>
      </c>
      <c r="BT13" s="269" t="str">
        <v/>
      </c>
      <c r="BU13" s="269" t="str">
        <v/>
      </c>
      <c r="BV13" s="269" t="str">
        <v/>
      </c>
      <c r="BW13" s="269" t="str">
        <v/>
      </c>
      <c r="BX13" s="269" t="str">
        <v/>
      </c>
      <c r="BY13" s="269">
        <v>0</v>
      </c>
      <c r="BZ13" s="269" t="str">
        <v>20230131_1336</v>
      </c>
      <c r="CA13" s="269">
        <v>4</v>
      </c>
      <c r="CB13" s="275" t="b">
        <v>1</v>
      </c>
      <c r="CD13" s="313">
        <v>0</v>
      </c>
      <c r="CE13" s="313" t="str">
        <v>Det er kun mulig å markere et tema. Velg temaet som er mest dekkende for prosjektets innretning med "Ja".</v>
      </c>
      <c r="CF13" s="313">
        <v>0</v>
      </c>
      <c r="CG13" s="313"/>
      <c r="CH13" s="313"/>
      <c r="CI13" s="313"/>
      <c r="CJ13" s="313"/>
      <c r="CK13" s="313"/>
      <c r="CL13" s="313"/>
      <c r="CM13" s="313"/>
      <c r="CN13" s="313">
        <v>0</v>
      </c>
      <c r="CO13" s="319" t="b">
        <f t="shared" si="29"/>
        <v>0</v>
      </c>
      <c r="CP13" s="319" t="b">
        <f t="shared" si="30"/>
        <v>0</v>
      </c>
      <c r="CQ13" s="319" t="b">
        <f t="shared" si="5"/>
        <v>0</v>
      </c>
      <c r="CR13" s="319" t="b">
        <f t="shared" si="32"/>
        <v>1</v>
      </c>
      <c r="CS13" s="430" t="b">
        <f t="shared" si="16"/>
        <v>0</v>
      </c>
      <c r="CT13" s="302" t="str">
        <f t="shared" si="17"/>
        <v/>
      </c>
      <c r="CU13" s="302" t="b">
        <f t="shared" si="18"/>
        <v>1</v>
      </c>
      <c r="CV13" s="319" t="b">
        <f t="shared" si="19"/>
        <v>0</v>
      </c>
      <c r="CW13" s="302" t="str">
        <f>'Forside og oppsummering'!$K$2</f>
        <v>20230131_1336</v>
      </c>
      <c r="CX13" s="302">
        <f t="shared" si="20"/>
        <v>4</v>
      </c>
      <c r="CY13" s="302" t="str">
        <f t="shared" si="21"/>
        <v/>
      </c>
      <c r="CZ13" s="435" t="str">
        <f t="shared" si="7"/>
        <v>Det er kun mulig å markere et tema. Velg temaet som er mest dekkende for prosjektets innretning med "Ja".</v>
      </c>
      <c r="DA13" s="330">
        <f>'Forside og oppsummering'!$E$23</f>
        <v>0</v>
      </c>
      <c r="DB13" s="302" t="str">
        <f t="shared" si="22"/>
        <v>Prosjekt 1</v>
      </c>
      <c r="DC13" s="330" t="str">
        <f t="shared" si="8"/>
        <v>Tema for tjenesteutviklingsprosjekt 1.</v>
      </c>
      <c r="DD13" s="431" t="str">
        <f t="shared" si="9"/>
        <v>Det er kun mulig å markere et tema. Velg temaet som er mest dekkende for prosjektets innretning med "Ja".</v>
      </c>
      <c r="DE13" s="302" t="str">
        <f t="shared" si="23"/>
        <v>P_t er kun mulig å markere et tema. Velg temaet som er mest dekkende for prosjektets innretning med "Ja".</v>
      </c>
      <c r="DF13" s="302">
        <f t="shared" si="24"/>
        <v>0</v>
      </c>
      <c r="DG13" s="328">
        <v>0</v>
      </c>
      <c r="DH13" s="328">
        <v>0</v>
      </c>
      <c r="DI13" s="328">
        <v>0</v>
      </c>
      <c r="DJ13" s="328">
        <v>0</v>
      </c>
      <c r="DK13" s="328">
        <v>0</v>
      </c>
      <c r="DL13" s="328">
        <v>0</v>
      </c>
      <c r="DM13" s="328">
        <v>0</v>
      </c>
      <c r="DN13" s="328">
        <v>0</v>
      </c>
      <c r="DO13" s="328" t="str">
        <v>20230131_1336</v>
      </c>
      <c r="DP13" s="328">
        <v>4</v>
      </c>
      <c r="EG13" s="271">
        <v>0</v>
      </c>
      <c r="EH13" s="271" t="str">
        <v>Informasjon om kommunen</v>
      </c>
      <c r="EI13" s="271">
        <v>0</v>
      </c>
      <c r="EJ13" s="271" t="str">
        <v>1.8.</v>
      </c>
      <c r="EK13" s="271" t="str">
        <v>1.8.</v>
      </c>
      <c r="EL13" s="271" t="str">
        <v>Har kommunen kompetanseplan? (Ja/Nei)
Vedlegges søknaden</v>
      </c>
      <c r="EM13" s="271" t="str">
        <v/>
      </c>
      <c r="EN13" s="271" t="str">
        <v/>
      </c>
      <c r="EO13" s="271" t="str">
        <v/>
      </c>
      <c r="EP13" s="271" t="str">
        <v/>
      </c>
      <c r="EQ13" s="271" t="str">
        <v/>
      </c>
      <c r="ER13" s="271" t="str">
        <v/>
      </c>
      <c r="ES13" s="271" t="str">
        <v/>
      </c>
      <c r="ET13" s="271">
        <v>0</v>
      </c>
      <c r="EU13" s="271" t="str">
        <v>20230131_1336</v>
      </c>
      <c r="EV13" s="271">
        <v>4</v>
      </c>
      <c r="EW13" s="275">
        <v>11</v>
      </c>
      <c r="FR13" s="310" t="s">
        <v>485</v>
      </c>
      <c r="FS13" s="310" t="s">
        <v>483</v>
      </c>
    </row>
    <row r="14" spans="1:184" x14ac:dyDescent="0.3">
      <c r="E14" s="262">
        <v>0</v>
      </c>
      <c r="F14" s="262">
        <v>0</v>
      </c>
      <c r="G14" s="262" t="str">
        <v>2.1c</v>
      </c>
      <c r="H14" s="262" t="str">
        <v>Merknader
Nærmere om hvilken annen utdanning
Forsøk å skrive mindre enn 100 ord</v>
      </c>
      <c r="I14" s="275"/>
      <c r="J14" s="275" t="s">
        <v>490</v>
      </c>
      <c r="K14" s="302" t="b">
        <f>H14='Kompetansetilskudd og BPA'!$E$12</f>
        <v>1</v>
      </c>
      <c r="L14" s="302" t="b">
        <f t="shared" si="1"/>
        <v>1</v>
      </c>
      <c r="M14" s="302" t="b">
        <f t="shared" si="10"/>
        <v>0</v>
      </c>
      <c r="N14" s="302">
        <f t="shared" si="11"/>
        <v>5</v>
      </c>
      <c r="O14" s="302" t="str">
        <f t="shared" si="25"/>
        <v>2.1c</v>
      </c>
      <c r="P14" s="302" t="str">
        <f>IF(N14=1,F14,IF(N14=2,G14,IF(N14=3,H14,IF(N14=5,J14,IF(N14=6,H14)))))</f>
        <v>Eventuell tilbakemelding fra saksbehandler til kommunen angående Annen utdanning på videregående skolenivå. (Det som skrives her fremkommer på tilskuddsbrevet til kommunen)</v>
      </c>
      <c r="Q14" s="263" t="b">
        <v>0</v>
      </c>
      <c r="R14" s="263" t="b">
        <v>0</v>
      </c>
      <c r="S14" s="263" t="b">
        <v>0</v>
      </c>
      <c r="T14" s="263">
        <v>3</v>
      </c>
      <c r="U14" s="263" t="str">
        <v>2.2b</v>
      </c>
      <c r="V14" s="263" t="str">
        <v>Eldreomsorg/demens</v>
      </c>
      <c r="W14" s="261" t="b">
        <v>0</v>
      </c>
      <c r="X14" s="261" t="b">
        <v>0</v>
      </c>
      <c r="Y14" s="261" t="b">
        <v>0</v>
      </c>
      <c r="Z14" s="261">
        <v>3</v>
      </c>
      <c r="AA14" s="261" t="str">
        <v>2.2d</v>
      </c>
      <c r="AB14" s="261" t="str">
        <v>Kreftomsorg/lindrende behandling</v>
      </c>
      <c r="AC14" s="302" t="str">
        <f t="shared" si="12"/>
        <v/>
      </c>
      <c r="AD14" s="267">
        <f>'Forside og oppsummering'!$E$23</f>
        <v>0</v>
      </c>
      <c r="AE14" s="370" t="str">
        <f t="shared" si="3"/>
        <v>Kompetansetiltak (grunn-, videre- og etterutdanning)</v>
      </c>
      <c r="AF14" s="370" t="str">
        <f t="shared" si="4"/>
        <v>Fagskoleutdanning</v>
      </c>
      <c r="AG14" s="375" t="str">
        <f t="shared" si="13"/>
        <v>2.2d</v>
      </c>
      <c r="AH14" s="375" t="str">
        <f t="shared" si="14"/>
        <v>2.2d</v>
      </c>
      <c r="AI14" s="375" t="str">
        <f t="shared" si="15"/>
        <v>Kreftomsorg/lindrende behandling</v>
      </c>
      <c r="AJ14" s="371" t="b">
        <v>0</v>
      </c>
      <c r="AK14" s="371" t="b">
        <v>0</v>
      </c>
      <c r="AL14" s="260" t="b">
        <v>0</v>
      </c>
      <c r="AM14" s="260">
        <v>3</v>
      </c>
      <c r="AP14" s="265"/>
      <c r="AQ14" s="265"/>
      <c r="AR14" s="379"/>
      <c r="AS14" s="265"/>
      <c r="AT14" s="271">
        <f t="shared" si="26"/>
        <v>0</v>
      </c>
      <c r="AU14" s="271" t="str">
        <f t="shared" si="27"/>
        <v>Informasjon om kommunen</v>
      </c>
      <c r="AV14" s="271">
        <f t="shared" si="28"/>
        <v>0</v>
      </c>
      <c r="AW14" s="271" t="str">
        <v>1.9.</v>
      </c>
      <c r="AX14" s="302" t="str">
        <f t="shared" si="31"/>
        <v>1.9.</v>
      </c>
      <c r="AY14" s="271" t="str">
        <v>Er kompetanseplanen politisk vedtatt? (Ja/Nei)</v>
      </c>
      <c r="AZ14" s="271" t="str">
        <f>""</f>
        <v/>
      </c>
      <c r="BA14" s="271" t="str">
        <f>""</f>
        <v/>
      </c>
      <c r="BB14" s="271" t="str">
        <f>""</f>
        <v/>
      </c>
      <c r="BC14" s="271" t="str">
        <f>""</f>
        <v/>
      </c>
      <c r="BD14" s="271" t="str">
        <f>""</f>
        <v/>
      </c>
      <c r="BE14" s="271" t="str">
        <f>""</f>
        <v/>
      </c>
      <c r="BF14" s="271" t="str">
        <f>""</f>
        <v/>
      </c>
      <c r="BG14" s="271" t="str">
        <f>""</f>
        <v/>
      </c>
      <c r="BH14" s="271" t="str">
        <f>""</f>
        <v/>
      </c>
      <c r="BI14" s="271">
        <v>0</v>
      </c>
      <c r="BJ14" s="271" t="str">
        <f>'Forside og oppsummering'!$K$2</f>
        <v>20230131_1336</v>
      </c>
      <c r="BK14" s="275">
        <v>4</v>
      </c>
      <c r="BL14" s="269">
        <v>0</v>
      </c>
      <c r="BM14" s="269" t="str">
        <v>Informasjon om kommunen</v>
      </c>
      <c r="BN14" s="269">
        <v>0</v>
      </c>
      <c r="BO14" s="269" t="str">
        <v>1.9.</v>
      </c>
      <c r="BP14" s="269" t="str">
        <v>1.9.</v>
      </c>
      <c r="BQ14" s="269" t="str">
        <v>Er kompetanseplanen politisk vedtatt? (Ja/Nei)</v>
      </c>
      <c r="BR14" s="269" t="str">
        <v/>
      </c>
      <c r="BS14" s="269" t="str">
        <v/>
      </c>
      <c r="BT14" s="269" t="str">
        <v/>
      </c>
      <c r="BU14" s="269" t="str">
        <v/>
      </c>
      <c r="BV14" s="269" t="str">
        <v/>
      </c>
      <c r="BW14" s="269" t="str">
        <v/>
      </c>
      <c r="BX14" s="269" t="str">
        <v/>
      </c>
      <c r="BY14" s="269">
        <v>0</v>
      </c>
      <c r="BZ14" s="269" t="str">
        <v>20230131_1336</v>
      </c>
      <c r="CA14" s="269">
        <v>4</v>
      </c>
      <c r="CB14" s="275" t="b">
        <v>1</v>
      </c>
      <c r="CD14" s="313">
        <v>0</v>
      </c>
      <c r="CE14" s="313" t="str">
        <v>P1.2a</v>
      </c>
      <c r="CF14" s="313" t="str">
        <v>Heltid og faste stillinger</v>
      </c>
      <c r="CG14" s="313"/>
      <c r="CH14" s="313"/>
      <c r="CI14" s="313"/>
      <c r="CJ14" s="313"/>
      <c r="CK14" s="313"/>
      <c r="CL14" s="313"/>
      <c r="CM14" s="313"/>
      <c r="CN14" s="313">
        <v>0</v>
      </c>
      <c r="CO14" s="319" t="b">
        <f t="shared" si="29"/>
        <v>0</v>
      </c>
      <c r="CP14" s="319" t="b">
        <f t="shared" si="30"/>
        <v>0</v>
      </c>
      <c r="CQ14" s="319" t="b">
        <f t="shared" si="5"/>
        <v>0</v>
      </c>
      <c r="CR14" s="319" t="b">
        <f t="shared" si="32"/>
        <v>0</v>
      </c>
      <c r="CS14" s="430" t="b">
        <f t="shared" si="16"/>
        <v>0</v>
      </c>
      <c r="CT14" s="302" t="str">
        <f t="shared" si="17"/>
        <v/>
      </c>
      <c r="CU14" s="302" t="b">
        <f t="shared" si="18"/>
        <v>1</v>
      </c>
      <c r="CV14" s="319" t="b">
        <f t="shared" si="19"/>
        <v>0</v>
      </c>
      <c r="CW14" s="302" t="str">
        <f>'Forside og oppsummering'!$K$2</f>
        <v>20230131_1336</v>
      </c>
      <c r="CX14" s="302">
        <f t="shared" si="20"/>
        <v>4</v>
      </c>
      <c r="CY14" s="302" t="str">
        <f t="shared" si="21"/>
        <v/>
      </c>
      <c r="CZ14" s="435" t="str">
        <f t="shared" si="7"/>
        <v>P1.2a</v>
      </c>
      <c r="DA14" s="330">
        <f>'Forside og oppsummering'!$E$23</f>
        <v>0</v>
      </c>
      <c r="DB14" s="302" t="str">
        <f t="shared" si="22"/>
        <v>Prosjekt 1</v>
      </c>
      <c r="DC14" s="330" t="str">
        <f t="shared" si="8"/>
        <v>Tema for tjenesteutviklingsprosjekt 1.</v>
      </c>
      <c r="DD14" s="431" t="str">
        <f t="shared" si="9"/>
        <v>P1.2a</v>
      </c>
      <c r="DE14" s="302" t="str">
        <f t="shared" si="23"/>
        <v>P_.2a</v>
      </c>
      <c r="DF14" s="302" t="str">
        <f t="shared" si="24"/>
        <v>Heltid og faste stillinger</v>
      </c>
      <c r="DG14" s="328">
        <v>0</v>
      </c>
      <c r="DH14" s="328">
        <v>0</v>
      </c>
      <c r="DI14" s="328">
        <v>0</v>
      </c>
      <c r="DJ14" s="328">
        <v>0</v>
      </c>
      <c r="DK14" s="328">
        <v>0</v>
      </c>
      <c r="DL14" s="328">
        <v>0</v>
      </c>
      <c r="DM14" s="328">
        <v>0</v>
      </c>
      <c r="DN14" s="328">
        <v>0</v>
      </c>
      <c r="DO14" s="328" t="str">
        <v>20230131_1336</v>
      </c>
      <c r="DP14" s="328">
        <v>4</v>
      </c>
      <c r="EG14" s="271">
        <v>0</v>
      </c>
      <c r="EH14" s="271" t="str">
        <v>Informasjon om kommunen</v>
      </c>
      <c r="EI14" s="271">
        <v>0</v>
      </c>
      <c r="EJ14" s="271" t="str">
        <v>1.9.</v>
      </c>
      <c r="EK14" s="271" t="str">
        <v>1.9.</v>
      </c>
      <c r="EL14" s="271" t="str">
        <v>Er kompetanseplanen politisk vedtatt? (Ja/Nei)</v>
      </c>
      <c r="EM14" s="271" t="str">
        <v/>
      </c>
      <c r="EN14" s="271" t="str">
        <v/>
      </c>
      <c r="EO14" s="271" t="str">
        <v/>
      </c>
      <c r="EP14" s="271" t="str">
        <v/>
      </c>
      <c r="EQ14" s="271" t="str">
        <v/>
      </c>
      <c r="ER14" s="271" t="str">
        <v/>
      </c>
      <c r="ES14" s="271" t="str">
        <v/>
      </c>
      <c r="ET14" s="271">
        <v>0</v>
      </c>
      <c r="EU14" s="271" t="str">
        <v>20230131_1336</v>
      </c>
      <c r="EV14" s="271">
        <v>4</v>
      </c>
      <c r="EW14" s="275">
        <v>12</v>
      </c>
      <c r="FR14" s="310" t="s">
        <v>486</v>
      </c>
      <c r="FS14" s="310"/>
    </row>
    <row r="15" spans="1:184" ht="72" x14ac:dyDescent="0.3">
      <c r="E15" s="262">
        <v>0</v>
      </c>
      <c r="F15" s="262">
        <v>0</v>
      </c>
      <c r="G15" s="262" t="str">
        <v/>
      </c>
      <c r="H15" s="262">
        <v>0</v>
      </c>
      <c r="I15" s="275"/>
      <c r="J15" s="275"/>
      <c r="K15" s="302" t="b">
        <f>H15='Kompetansetilskudd og BPA'!$E$12</f>
        <v>0</v>
      </c>
      <c r="L15" s="302" t="b">
        <f t="shared" si="1"/>
        <v>0</v>
      </c>
      <c r="M15" s="302" t="b">
        <f t="shared" si="10"/>
        <v>1</v>
      </c>
      <c r="N15" s="302">
        <f t="shared" si="11"/>
        <v>6</v>
      </c>
      <c r="O15" s="302" t="str">
        <f t="shared" si="25"/>
        <v>2.1c</v>
      </c>
      <c r="P15" s="302">
        <f t="shared" ref="P15:P78" si="33">IF(N15=1,F15,IF(N15=2,G15,IF(N15=3,H15,IF(N15=5,J15,IF(N15=6,H15)))))</f>
        <v>0</v>
      </c>
      <c r="Q15" s="263" t="b">
        <v>0</v>
      </c>
      <c r="R15" s="263" t="b">
        <v>0</v>
      </c>
      <c r="S15" s="263" t="b">
        <v>0</v>
      </c>
      <c r="T15" s="263">
        <v>3</v>
      </c>
      <c r="U15" s="263" t="str">
        <v>2.2c</v>
      </c>
      <c r="V15" s="263" t="str">
        <v>Habilitering/rehabilitering</v>
      </c>
      <c r="W15" s="261" t="b">
        <v>0</v>
      </c>
      <c r="X15" s="261" t="b">
        <v>0</v>
      </c>
      <c r="Y15" s="261" t="b">
        <v>0</v>
      </c>
      <c r="Z15" s="261">
        <v>3</v>
      </c>
      <c r="AA15" s="261" t="str">
        <v>2.2e</v>
      </c>
      <c r="AB15" s="261" t="str">
        <v>Veiledning</v>
      </c>
      <c r="AC15" s="302" t="str">
        <f t="shared" si="12"/>
        <v/>
      </c>
      <c r="AD15" s="267">
        <f>'Forside og oppsummering'!$E$23</f>
        <v>0</v>
      </c>
      <c r="AE15" s="370" t="str">
        <f t="shared" si="3"/>
        <v>Kompetansetiltak (grunn-, videre- og etterutdanning)</v>
      </c>
      <c r="AF15" s="370" t="str">
        <f t="shared" si="4"/>
        <v>Fagskoleutdanning</v>
      </c>
      <c r="AG15" s="375" t="str">
        <f t="shared" si="13"/>
        <v>2.2e</v>
      </c>
      <c r="AH15" s="375" t="str">
        <f t="shared" si="14"/>
        <v>2.2e</v>
      </c>
      <c r="AI15" s="375" t="str">
        <f t="shared" si="15"/>
        <v>Veiledning</v>
      </c>
      <c r="AJ15" s="371" t="b">
        <v>0</v>
      </c>
      <c r="AK15" s="371" t="b">
        <v>0</v>
      </c>
      <c r="AL15" s="260" t="b">
        <v>0</v>
      </c>
      <c r="AM15" s="260">
        <v>3</v>
      </c>
      <c r="AP15" s="265"/>
      <c r="AQ15" s="265"/>
      <c r="AR15" s="379"/>
      <c r="AS15" s="265"/>
      <c r="AT15" s="271">
        <f t="shared" si="26"/>
        <v>0</v>
      </c>
      <c r="AU15" s="271" t="str">
        <f t="shared" si="27"/>
        <v>Informasjon om kommunen</v>
      </c>
      <c r="AV15" s="271">
        <f t="shared" si="28"/>
        <v>0</v>
      </c>
      <c r="AW15" s="275" t="s">
        <v>473</v>
      </c>
      <c r="AX15" s="302" t="str">
        <f t="shared" si="31"/>
        <v>1_saksbehandlerkommentar</v>
      </c>
      <c r="AY15" s="436" t="s">
        <v>525</v>
      </c>
      <c r="AZ15" s="271" t="str">
        <f>""</f>
        <v/>
      </c>
      <c r="BA15" s="271" t="str">
        <f>""</f>
        <v/>
      </c>
      <c r="BB15" s="271" t="str">
        <f>""</f>
        <v/>
      </c>
      <c r="BC15" s="271" t="str">
        <f>""</f>
        <v/>
      </c>
      <c r="BD15" s="271" t="str">
        <f>""</f>
        <v/>
      </c>
      <c r="BE15" s="271" t="str">
        <f>""</f>
        <v/>
      </c>
      <c r="BF15" s="271" t="str">
        <f>""</f>
        <v/>
      </c>
      <c r="BG15" s="271" t="str">
        <f>""</f>
        <v/>
      </c>
      <c r="BH15" s="271" t="str">
        <f>""</f>
        <v/>
      </c>
      <c r="BI15" s="271"/>
      <c r="BJ15" s="271" t="str">
        <f>'Forside og oppsummering'!$K$2</f>
        <v>20230131_1336</v>
      </c>
      <c r="BK15" s="275">
        <v>5</v>
      </c>
      <c r="BL15" s="269">
        <v>0</v>
      </c>
      <c r="BM15" s="269" t="str">
        <v>Informasjon om kommunen</v>
      </c>
      <c r="BN15" s="269">
        <v>0</v>
      </c>
      <c r="BO15" s="269" t="str">
        <v>1_saksbehandlerkommentar</v>
      </c>
      <c r="BP15" s="269" t="str">
        <v>1_saksbehandlerkommentar</v>
      </c>
      <c r="BQ15" s="269" t="str">
        <v>Oppsummerende tilbakemelding på søknaden. 
(Det som skrives her fremkommer på tilskuddsbrevet til kommunen)</v>
      </c>
      <c r="BR15" s="269" t="str">
        <v/>
      </c>
      <c r="BS15" s="269" t="str">
        <v/>
      </c>
      <c r="BT15" s="269" t="str">
        <v/>
      </c>
      <c r="BU15" s="269" t="str">
        <v/>
      </c>
      <c r="BV15" s="269" t="str">
        <v/>
      </c>
      <c r="BW15" s="269" t="str">
        <v/>
      </c>
      <c r="BX15" s="269" t="str">
        <v/>
      </c>
      <c r="BY15" s="269">
        <v>0</v>
      </c>
      <c r="BZ15" s="269" t="str">
        <v>20230131_1336</v>
      </c>
      <c r="CA15" s="269">
        <v>5</v>
      </c>
      <c r="CB15" s="275" t="b">
        <v>1</v>
      </c>
      <c r="CD15" s="313">
        <v>0</v>
      </c>
      <c r="CE15" s="313" t="str">
        <v>P1.2b</v>
      </c>
      <c r="CF15" s="313" t="str">
        <v>Brukermedvirkning og samspill med pårørende</v>
      </c>
      <c r="CG15" s="313"/>
      <c r="CH15" s="313"/>
      <c r="CI15" s="313"/>
      <c r="CJ15" s="313"/>
      <c r="CK15" s="313"/>
      <c r="CL15" s="313"/>
      <c r="CM15" s="313"/>
      <c r="CN15" s="313">
        <v>0</v>
      </c>
      <c r="CO15" s="319" t="b">
        <f t="shared" si="29"/>
        <v>0</v>
      </c>
      <c r="CP15" s="319" t="b">
        <f t="shared" si="30"/>
        <v>0</v>
      </c>
      <c r="CQ15" s="319" t="b">
        <f t="shared" si="5"/>
        <v>0</v>
      </c>
      <c r="CR15" s="319" t="b">
        <f t="shared" si="32"/>
        <v>0</v>
      </c>
      <c r="CS15" s="430" t="b">
        <f t="shared" si="16"/>
        <v>0</v>
      </c>
      <c r="CT15" s="302" t="str">
        <f t="shared" si="17"/>
        <v/>
      </c>
      <c r="CU15" s="302" t="b">
        <f t="shared" si="18"/>
        <v>1</v>
      </c>
      <c r="CV15" s="319" t="b">
        <f t="shared" si="19"/>
        <v>0</v>
      </c>
      <c r="CW15" s="302" t="str">
        <f>'Forside og oppsummering'!$K$2</f>
        <v>20230131_1336</v>
      </c>
      <c r="CX15" s="302">
        <f t="shared" si="20"/>
        <v>4</v>
      </c>
      <c r="CY15" s="302" t="str">
        <f t="shared" si="21"/>
        <v/>
      </c>
      <c r="CZ15" s="435" t="str">
        <f t="shared" si="7"/>
        <v>P1.2b</v>
      </c>
      <c r="DA15" s="330">
        <f>'Forside og oppsummering'!$E$23</f>
        <v>0</v>
      </c>
      <c r="DB15" s="302" t="str">
        <f t="shared" si="22"/>
        <v>Prosjekt 1</v>
      </c>
      <c r="DC15" s="330" t="str">
        <f t="shared" si="8"/>
        <v>Tema for tjenesteutviklingsprosjekt 1.</v>
      </c>
      <c r="DD15" s="431" t="str">
        <f t="shared" si="9"/>
        <v>P1.2b</v>
      </c>
      <c r="DE15" s="302" t="str">
        <f t="shared" si="23"/>
        <v>P_.2b</v>
      </c>
      <c r="DF15" s="302" t="str">
        <f t="shared" si="24"/>
        <v>Brukermedvirkning og samspill med pårørende</v>
      </c>
      <c r="DG15" s="328">
        <v>0</v>
      </c>
      <c r="DH15" s="328">
        <v>0</v>
      </c>
      <c r="DI15" s="328">
        <v>0</v>
      </c>
      <c r="DJ15" s="328">
        <v>0</v>
      </c>
      <c r="DK15" s="328">
        <v>0</v>
      </c>
      <c r="DL15" s="328">
        <v>0</v>
      </c>
      <c r="DM15" s="328">
        <v>0</v>
      </c>
      <c r="DN15" s="328">
        <v>0</v>
      </c>
      <c r="DO15" s="328" t="str">
        <v>20230131_1336</v>
      </c>
      <c r="DP15" s="328">
        <v>4</v>
      </c>
      <c r="EG15" s="271">
        <v>0</v>
      </c>
      <c r="EH15" s="271" t="str">
        <v>Informasjon om kommunen</v>
      </c>
      <c r="EI15" s="271">
        <v>0</v>
      </c>
      <c r="EJ15" s="271" t="str">
        <v>1_saksbehandlerkommentar</v>
      </c>
      <c r="EK15" s="271" t="str">
        <v>1_saksbehandlerkommentar</v>
      </c>
      <c r="EL15" s="271" t="str">
        <v>Oppsummerende tilbakemelding på søknaden. 
(Det som skrives her fremkommer på tilskuddsbrevet til kommunen)</v>
      </c>
      <c r="EM15" s="271" t="str">
        <v/>
      </c>
      <c r="EN15" s="271" t="str">
        <v/>
      </c>
      <c r="EO15" s="271" t="str">
        <v/>
      </c>
      <c r="EP15" s="271" t="str">
        <v/>
      </c>
      <c r="EQ15" s="271" t="str">
        <v/>
      </c>
      <c r="ER15" s="271" t="str">
        <v/>
      </c>
      <c r="ES15" s="271" t="str">
        <v/>
      </c>
      <c r="ET15" s="271">
        <v>0</v>
      </c>
      <c r="EU15" s="271" t="str">
        <v>20230131_1336</v>
      </c>
      <c r="EV15" s="271">
        <v>5</v>
      </c>
      <c r="EW15" s="275">
        <v>13</v>
      </c>
      <c r="FR15" s="310" t="s">
        <v>487</v>
      </c>
      <c r="FS15" s="310" t="s">
        <v>488</v>
      </c>
    </row>
    <row r="16" spans="1:184" x14ac:dyDescent="0.3">
      <c r="E16" s="262">
        <v>0</v>
      </c>
      <c r="F16" s="262" t="str">
        <v>2.2.</v>
      </c>
      <c r="G16" s="262" t="str">
        <v>Fagskoleutdanning</v>
      </c>
      <c r="H16" s="262">
        <v>0</v>
      </c>
      <c r="I16" s="275"/>
      <c r="J16" s="275"/>
      <c r="K16" s="302" t="b">
        <f>H16='Kompetansetilskudd og BPA'!$E$12</f>
        <v>0</v>
      </c>
      <c r="L16" s="302" t="b">
        <f t="shared" si="1"/>
        <v>0</v>
      </c>
      <c r="M16" s="302" t="b">
        <f t="shared" si="10"/>
        <v>0</v>
      </c>
      <c r="N16" s="302">
        <f t="shared" si="11"/>
        <v>2</v>
      </c>
      <c r="O16" s="302" t="str">
        <f t="shared" si="25"/>
        <v>2.2.</v>
      </c>
      <c r="P16" s="302" t="str">
        <f t="shared" si="33"/>
        <v>Fagskoleutdanning</v>
      </c>
      <c r="Q16" s="263" t="b">
        <v>0</v>
      </c>
      <c r="R16" s="263" t="b">
        <v>0</v>
      </c>
      <c r="S16" s="263" t="b">
        <v>0</v>
      </c>
      <c r="T16" s="263">
        <v>3</v>
      </c>
      <c r="U16" s="263" t="str">
        <v>2.2d</v>
      </c>
      <c r="V16" s="263" t="str">
        <v>Kreftomsorg/lindrende behandling</v>
      </c>
      <c r="W16" s="261" t="b">
        <v>0</v>
      </c>
      <c r="X16" s="261" t="b">
        <v>0</v>
      </c>
      <c r="Y16" s="261" t="b">
        <v>0</v>
      </c>
      <c r="Z16" s="261">
        <v>3</v>
      </c>
      <c r="AA16" s="261" t="str">
        <v>2.2f</v>
      </c>
      <c r="AB16" s="261" t="str">
        <v>Annen fagskoleutdanning</v>
      </c>
      <c r="AC16" s="302" t="str">
        <f t="shared" si="12"/>
        <v>2.2g</v>
      </c>
      <c r="AD16" s="267">
        <f>'Forside og oppsummering'!$E$23</f>
        <v>0</v>
      </c>
      <c r="AE16" s="370" t="str">
        <f t="shared" si="3"/>
        <v>Kompetansetiltak (grunn-, videre- og etterutdanning)</v>
      </c>
      <c r="AF16" s="370" t="str">
        <f t="shared" si="4"/>
        <v>Fagskoleutdanning</v>
      </c>
      <c r="AG16" s="375" t="str">
        <f t="shared" si="13"/>
        <v>2.2f</v>
      </c>
      <c r="AH16" s="375" t="str">
        <f t="shared" si="14"/>
        <v>2.2f</v>
      </c>
      <c r="AI16" s="375" t="str">
        <f t="shared" si="15"/>
        <v>Annen fagskoleutdanning</v>
      </c>
      <c r="AJ16" s="371" t="b">
        <v>0</v>
      </c>
      <c r="AK16" s="371" t="b">
        <v>0</v>
      </c>
      <c r="AL16" s="260" t="b">
        <v>0</v>
      </c>
      <c r="AM16" s="260">
        <v>3</v>
      </c>
      <c r="AP16" s="265"/>
      <c r="AQ16" s="265"/>
      <c r="AR16" s="379"/>
      <c r="AS16" s="265"/>
      <c r="AT16" s="271">
        <f t="shared" si="26"/>
        <v>0</v>
      </c>
      <c r="AU16" s="271" t="str">
        <f t="shared" si="27"/>
        <v>Informasjon om kommunen</v>
      </c>
      <c r="AV16" s="271">
        <f t="shared" si="28"/>
        <v>0</v>
      </c>
      <c r="AW16" s="275" t="s">
        <v>500</v>
      </c>
      <c r="AX16" s="302" t="str">
        <f t="shared" si="31"/>
        <v>1_saksnummer</v>
      </c>
      <c r="AY16" s="275" t="s">
        <v>501</v>
      </c>
      <c r="AZ16" s="271" t="str">
        <f>""</f>
        <v/>
      </c>
      <c r="BA16" s="271" t="str">
        <f>""</f>
        <v/>
      </c>
      <c r="BB16" s="271" t="str">
        <f>""</f>
        <v/>
      </c>
      <c r="BC16" s="271" t="str">
        <f>""</f>
        <v/>
      </c>
      <c r="BD16" s="271" t="str">
        <f>""</f>
        <v/>
      </c>
      <c r="BE16" s="271" t="str">
        <f>""</f>
        <v/>
      </c>
      <c r="BF16" s="271" t="str">
        <f>""</f>
        <v/>
      </c>
      <c r="BG16" s="271" t="str">
        <f>""</f>
        <v/>
      </c>
      <c r="BH16" s="271" t="str">
        <f>""</f>
        <v/>
      </c>
      <c r="BI16" s="271"/>
      <c r="BJ16" s="271" t="str">
        <f>'Forside og oppsummering'!$K$2</f>
        <v>20230131_1336</v>
      </c>
      <c r="BK16" s="275">
        <v>5</v>
      </c>
      <c r="BL16" s="269">
        <v>0</v>
      </c>
      <c r="BM16" s="269" t="str">
        <v>Informasjon om kommunen</v>
      </c>
      <c r="BN16" s="269">
        <v>0</v>
      </c>
      <c r="BO16" s="269" t="str">
        <v>1_saksnummer</v>
      </c>
      <c r="BP16" s="269" t="str">
        <v>1_saksnummer</v>
      </c>
      <c r="BQ16" s="269" t="str">
        <v>Saksnummer / Staforvalterens ref.nr.</v>
      </c>
      <c r="BR16" s="269" t="str">
        <v/>
      </c>
      <c r="BS16" s="269" t="str">
        <v/>
      </c>
      <c r="BT16" s="269" t="str">
        <v/>
      </c>
      <c r="BU16" s="269" t="str">
        <v/>
      </c>
      <c r="BV16" s="269" t="str">
        <v/>
      </c>
      <c r="BW16" s="269" t="str">
        <v/>
      </c>
      <c r="BX16" s="269" t="str">
        <v/>
      </c>
      <c r="BY16" s="269">
        <v>0</v>
      </c>
      <c r="BZ16" s="269" t="str">
        <v>20230131_1336</v>
      </c>
      <c r="CA16" s="269">
        <v>5</v>
      </c>
      <c r="CB16" s="275" t="b">
        <v>1</v>
      </c>
      <c r="CD16" s="313">
        <v>0</v>
      </c>
      <c r="CE16" s="313" t="str">
        <v>P1.2c</v>
      </c>
      <c r="CF16" s="313" t="str">
        <v>Ledelse og fagutvikling</v>
      </c>
      <c r="CG16" s="313"/>
      <c r="CH16" s="313"/>
      <c r="CI16" s="313"/>
      <c r="CJ16" s="313"/>
      <c r="CK16" s="313"/>
      <c r="CL16" s="313"/>
      <c r="CM16" s="313"/>
      <c r="CN16" s="313">
        <v>0</v>
      </c>
      <c r="CO16" s="319" t="b">
        <f t="shared" si="29"/>
        <v>0</v>
      </c>
      <c r="CP16" s="319" t="b">
        <f t="shared" si="30"/>
        <v>0</v>
      </c>
      <c r="CQ16" s="319" t="b">
        <f t="shared" si="5"/>
        <v>0</v>
      </c>
      <c r="CR16" s="319" t="b">
        <f t="shared" si="32"/>
        <v>0</v>
      </c>
      <c r="CS16" s="430" t="b">
        <f t="shared" si="16"/>
        <v>0</v>
      </c>
      <c r="CT16" s="302" t="str">
        <f t="shared" si="17"/>
        <v/>
      </c>
      <c r="CU16" s="302" t="b">
        <f t="shared" si="18"/>
        <v>1</v>
      </c>
      <c r="CV16" s="319" t="b">
        <f t="shared" si="19"/>
        <v>0</v>
      </c>
      <c r="CW16" s="302" t="str">
        <f>'Forside og oppsummering'!$K$2</f>
        <v>20230131_1336</v>
      </c>
      <c r="CX16" s="302">
        <f t="shared" si="20"/>
        <v>4</v>
      </c>
      <c r="CY16" s="302" t="str">
        <f t="shared" si="21"/>
        <v/>
      </c>
      <c r="CZ16" s="435" t="str">
        <f t="shared" si="7"/>
        <v>P1.2c</v>
      </c>
      <c r="DA16" s="330">
        <f>'Forside og oppsummering'!$E$23</f>
        <v>0</v>
      </c>
      <c r="DB16" s="302" t="str">
        <f t="shared" si="22"/>
        <v>Prosjekt 1</v>
      </c>
      <c r="DC16" s="330" t="str">
        <f t="shared" si="8"/>
        <v>Tema for tjenesteutviklingsprosjekt 1.</v>
      </c>
      <c r="DD16" s="431" t="str">
        <f t="shared" si="9"/>
        <v>P1.2c</v>
      </c>
      <c r="DE16" s="302" t="str">
        <f t="shared" si="23"/>
        <v>P_.2c</v>
      </c>
      <c r="DF16" s="302" t="str">
        <f t="shared" si="24"/>
        <v>Ledelse og fagutvikling</v>
      </c>
      <c r="DG16" s="328">
        <v>0</v>
      </c>
      <c r="DH16" s="328">
        <v>0</v>
      </c>
      <c r="DI16" s="328">
        <v>0</v>
      </c>
      <c r="DJ16" s="328">
        <v>0</v>
      </c>
      <c r="DK16" s="328">
        <v>0</v>
      </c>
      <c r="DL16" s="328">
        <v>0</v>
      </c>
      <c r="DM16" s="328">
        <v>0</v>
      </c>
      <c r="DN16" s="328">
        <v>0</v>
      </c>
      <c r="DO16" s="328" t="str">
        <v>20230131_1336</v>
      </c>
      <c r="DP16" s="328">
        <v>4</v>
      </c>
      <c r="EG16" s="271">
        <v>0</v>
      </c>
      <c r="EH16" s="271" t="str">
        <v>Informasjon om kommunen</v>
      </c>
      <c r="EI16" s="271">
        <v>0</v>
      </c>
      <c r="EJ16" s="271" t="str">
        <v>1_saksnummer</v>
      </c>
      <c r="EK16" s="271" t="str">
        <v>1_saksnummer</v>
      </c>
      <c r="EL16" s="271" t="str">
        <v>Saksnummer / Staforvalterens ref.nr.</v>
      </c>
      <c r="EM16" s="271" t="str">
        <v/>
      </c>
      <c r="EN16" s="271" t="str">
        <v/>
      </c>
      <c r="EO16" s="271" t="str">
        <v/>
      </c>
      <c r="EP16" s="271" t="str">
        <v/>
      </c>
      <c r="EQ16" s="271" t="str">
        <v/>
      </c>
      <c r="ER16" s="271" t="str">
        <v/>
      </c>
      <c r="ES16" s="271" t="str">
        <v/>
      </c>
      <c r="ET16" s="271">
        <v>0</v>
      </c>
      <c r="EU16" s="271" t="str">
        <v>20230131_1336</v>
      </c>
      <c r="EV16" s="271">
        <v>5</v>
      </c>
      <c r="EW16" s="275">
        <v>14</v>
      </c>
      <c r="FR16" s="310" t="s">
        <v>498</v>
      </c>
      <c r="FS16" s="310" t="s">
        <v>499</v>
      </c>
    </row>
    <row r="17" spans="5:175" x14ac:dyDescent="0.3">
      <c r="E17" s="262">
        <v>0</v>
      </c>
      <c r="F17" s="262">
        <v>0</v>
      </c>
      <c r="G17" s="262">
        <v>0</v>
      </c>
      <c r="H17" s="262">
        <v>0</v>
      </c>
      <c r="I17" s="275"/>
      <c r="J17" s="275"/>
      <c r="K17" s="302" t="b">
        <f>H17='Kompetansetilskudd og BPA'!$E$12</f>
        <v>0</v>
      </c>
      <c r="L17" s="302" t="b">
        <f t="shared" si="1"/>
        <v>0</v>
      </c>
      <c r="M17" s="302" t="b">
        <f t="shared" si="10"/>
        <v>0</v>
      </c>
      <c r="N17" s="302" t="b">
        <f t="shared" si="11"/>
        <v>0</v>
      </c>
      <c r="O17" s="302" t="b">
        <f t="shared" si="25"/>
        <v>0</v>
      </c>
      <c r="P17" s="302" t="b">
        <f t="shared" si="33"/>
        <v>0</v>
      </c>
      <c r="Q17" s="263" t="b">
        <v>0</v>
      </c>
      <c r="R17" s="263" t="b">
        <v>0</v>
      </c>
      <c r="S17" s="263" t="b">
        <v>0</v>
      </c>
      <c r="T17" s="263">
        <v>3</v>
      </c>
      <c r="U17" s="263" t="str">
        <v>2.2e</v>
      </c>
      <c r="V17" s="263" t="str">
        <v>Veiledning</v>
      </c>
      <c r="W17" s="261" t="b">
        <v>1</v>
      </c>
      <c r="X17" s="261" t="b">
        <v>1</v>
      </c>
      <c r="Y17" s="261" t="b">
        <v>0</v>
      </c>
      <c r="Z17" s="261">
        <v>5</v>
      </c>
      <c r="AA17" s="261" t="str">
        <v>2.2g</v>
      </c>
      <c r="AB17" s="261" t="str">
        <v>Eventuell tilbakemelding fra saksbehandler til kommunen angående Fagskoleutdanning. (Det som skrives her fremkommer på tilskuddsbrevet til kommunen)</v>
      </c>
      <c r="AC17" s="302" t="str">
        <f t="shared" si="12"/>
        <v/>
      </c>
      <c r="AD17" s="267">
        <f>'Forside og oppsummering'!$E$23</f>
        <v>0</v>
      </c>
      <c r="AE17" s="370" t="str">
        <f t="shared" si="3"/>
        <v>Kompetansetiltak (grunn-, videre- og etterutdanning)</v>
      </c>
      <c r="AF17" s="370" t="str">
        <f t="shared" si="4"/>
        <v>Fagskoleutdanning</v>
      </c>
      <c r="AG17" s="375" t="str">
        <f t="shared" si="13"/>
        <v>2.2g_saksbehandlerkommentar</v>
      </c>
      <c r="AH17" s="375" t="str">
        <f t="shared" si="14"/>
        <v>2.2g_saksbehandlerkommentar</v>
      </c>
      <c r="AI17" s="375" t="str">
        <f t="shared" si="15"/>
        <v>Eventuell tilbakemelding fra saksbehandler til kommunen angående Fagskoleutdanning. (Det som skrives her fremkommer på tilskuddsbrevet til kommunen)</v>
      </c>
      <c r="AJ17" s="371" t="b">
        <v>1</v>
      </c>
      <c r="AK17" s="371" t="b">
        <v>1</v>
      </c>
      <c r="AL17" s="260" t="b">
        <v>0</v>
      </c>
      <c r="AM17" s="260">
        <v>5</v>
      </c>
      <c r="AP17" s="265"/>
      <c r="AQ17" s="265"/>
      <c r="AR17" s="379"/>
      <c r="AS17" s="265"/>
      <c r="AT17" s="271">
        <f t="shared" si="26"/>
        <v>0</v>
      </c>
      <c r="AU17" s="271" t="str">
        <f t="shared" si="27"/>
        <v>Informasjon om kommunen</v>
      </c>
      <c r="AV17" s="271">
        <f t="shared" si="28"/>
        <v>0</v>
      </c>
      <c r="AW17" s="275" t="s">
        <v>508</v>
      </c>
      <c r="AX17" s="302" t="str">
        <f t="shared" si="31"/>
        <v>1_saksbehandler1_navn</v>
      </c>
      <c r="AY17" s="275" t="s">
        <v>504</v>
      </c>
      <c r="AZ17" s="271" t="str">
        <f>""</f>
        <v/>
      </c>
      <c r="BA17" s="271" t="str">
        <f>""</f>
        <v/>
      </c>
      <c r="BB17" s="271" t="str">
        <f>""</f>
        <v/>
      </c>
      <c r="BC17" s="271" t="str">
        <f>""</f>
        <v/>
      </c>
      <c r="BD17" s="271" t="str">
        <f>""</f>
        <v/>
      </c>
      <c r="BE17" s="271" t="str">
        <f>""</f>
        <v/>
      </c>
      <c r="BF17" s="271" t="str">
        <f>""</f>
        <v/>
      </c>
      <c r="BG17" s="271" t="str">
        <f>""</f>
        <v/>
      </c>
      <c r="BH17" s="271" t="str">
        <f>""</f>
        <v/>
      </c>
      <c r="BI17" s="271"/>
      <c r="BJ17" s="271" t="str">
        <f>'Forside og oppsummering'!$K$2</f>
        <v>20230131_1336</v>
      </c>
      <c r="BK17" s="275">
        <v>5</v>
      </c>
      <c r="BL17" s="269">
        <v>0</v>
      </c>
      <c r="BM17" s="269" t="str">
        <v>Informasjon om kommunen</v>
      </c>
      <c r="BN17" s="269">
        <v>0</v>
      </c>
      <c r="BO17" s="269" t="str">
        <v>1_saksbehandler1_navn</v>
      </c>
      <c r="BP17" s="269" t="str">
        <v>1_saksbehandler1_navn</v>
      </c>
      <c r="BQ17" s="269" t="str">
        <v>Navn, saksbehandler / Ansvarlig 1</v>
      </c>
      <c r="BR17" s="269" t="str">
        <v/>
      </c>
      <c r="BS17" s="269" t="str">
        <v/>
      </c>
      <c r="BT17" s="269" t="str">
        <v/>
      </c>
      <c r="BU17" s="269" t="str">
        <v/>
      </c>
      <c r="BV17" s="269" t="str">
        <v/>
      </c>
      <c r="BW17" s="269" t="str">
        <v/>
      </c>
      <c r="BX17" s="269" t="str">
        <v/>
      </c>
      <c r="BY17" s="269">
        <v>0</v>
      </c>
      <c r="BZ17" s="269" t="str">
        <v>20230131_1336</v>
      </c>
      <c r="CA17" s="269">
        <v>5</v>
      </c>
      <c r="CB17" s="275" t="b">
        <v>1</v>
      </c>
      <c r="CD17" s="313">
        <v>0</v>
      </c>
      <c r="CE17" s="313" t="str">
        <v>P1.2d</v>
      </c>
      <c r="CF17" s="313" t="str">
        <v>Strategisk kompetanseutvikling og livslang læring</v>
      </c>
      <c r="CG17" s="313"/>
      <c r="CH17" s="313"/>
      <c r="CI17" s="313"/>
      <c r="CJ17" s="313"/>
      <c r="CK17" s="313"/>
      <c r="CL17" s="313"/>
      <c r="CM17" s="313"/>
      <c r="CN17" s="313">
        <v>0</v>
      </c>
      <c r="CO17" s="319" t="b">
        <f t="shared" si="29"/>
        <v>0</v>
      </c>
      <c r="CP17" s="319" t="b">
        <f t="shared" si="30"/>
        <v>0</v>
      </c>
      <c r="CQ17" s="319" t="b">
        <f t="shared" si="5"/>
        <v>0</v>
      </c>
      <c r="CR17" s="319" t="b">
        <f t="shared" si="32"/>
        <v>0</v>
      </c>
      <c r="CS17" s="430" t="b">
        <f t="shared" si="16"/>
        <v>0</v>
      </c>
      <c r="CT17" s="302" t="str">
        <f t="shared" si="17"/>
        <v/>
      </c>
      <c r="CU17" s="302" t="b">
        <f t="shared" si="18"/>
        <v>1</v>
      </c>
      <c r="CV17" s="319" t="b">
        <f t="shared" si="19"/>
        <v>0</v>
      </c>
      <c r="CW17" s="302" t="str">
        <f>'Forside og oppsummering'!$K$2</f>
        <v>20230131_1336</v>
      </c>
      <c r="CX17" s="302">
        <f t="shared" si="20"/>
        <v>4</v>
      </c>
      <c r="CY17" s="302" t="str">
        <f t="shared" si="21"/>
        <v/>
      </c>
      <c r="CZ17" s="435" t="str">
        <f t="shared" si="7"/>
        <v>P1.2d</v>
      </c>
      <c r="DA17" s="330">
        <f>'Forside og oppsummering'!$E$23</f>
        <v>0</v>
      </c>
      <c r="DB17" s="302" t="str">
        <f t="shared" si="22"/>
        <v>Prosjekt 1</v>
      </c>
      <c r="DC17" s="330" t="str">
        <f t="shared" si="8"/>
        <v>Tema for tjenesteutviklingsprosjekt 1.</v>
      </c>
      <c r="DD17" s="431" t="str">
        <f t="shared" si="9"/>
        <v>P1.2d</v>
      </c>
      <c r="DE17" s="302" t="str">
        <f t="shared" si="23"/>
        <v>P_.2d</v>
      </c>
      <c r="DF17" s="302" t="str">
        <f t="shared" si="24"/>
        <v>Strategisk kompetanseutvikling og livslang læring</v>
      </c>
      <c r="DG17" s="328">
        <v>0</v>
      </c>
      <c r="DH17" s="328">
        <v>0</v>
      </c>
      <c r="DI17" s="328">
        <v>0</v>
      </c>
      <c r="DJ17" s="328">
        <v>0</v>
      </c>
      <c r="DK17" s="328">
        <v>0</v>
      </c>
      <c r="DL17" s="328">
        <v>0</v>
      </c>
      <c r="DM17" s="328">
        <v>0</v>
      </c>
      <c r="DN17" s="328">
        <v>0</v>
      </c>
      <c r="DO17" s="328" t="str">
        <v>20230131_1336</v>
      </c>
      <c r="DP17" s="328">
        <v>4</v>
      </c>
      <c r="EG17" s="271">
        <v>0</v>
      </c>
      <c r="EH17" s="271" t="str">
        <v>Informasjon om kommunen</v>
      </c>
      <c r="EI17" s="271">
        <v>0</v>
      </c>
      <c r="EJ17" s="271" t="str">
        <v>1_saksbehandler1_navn</v>
      </c>
      <c r="EK17" s="271" t="str">
        <v>1_saksbehandler1_navn</v>
      </c>
      <c r="EL17" s="271" t="str">
        <v>Navn, saksbehandler / Ansvarlig 1</v>
      </c>
      <c r="EM17" s="271" t="str">
        <v/>
      </c>
      <c r="EN17" s="271" t="str">
        <v/>
      </c>
      <c r="EO17" s="271" t="str">
        <v/>
      </c>
      <c r="EP17" s="271" t="str">
        <v/>
      </c>
      <c r="EQ17" s="271" t="str">
        <v/>
      </c>
      <c r="ER17" s="271" t="str">
        <v/>
      </c>
      <c r="ES17" s="271" t="str">
        <v/>
      </c>
      <c r="ET17" s="271">
        <v>0</v>
      </c>
      <c r="EU17" s="271" t="str">
        <v>20230131_1336</v>
      </c>
      <c r="EV17" s="271">
        <v>5</v>
      </c>
      <c r="EW17" s="436">
        <v>15</v>
      </c>
      <c r="FR17" s="310" t="s">
        <v>502</v>
      </c>
      <c r="FS17" s="310" t="s">
        <v>503</v>
      </c>
    </row>
    <row r="18" spans="5:175" x14ac:dyDescent="0.3">
      <c r="E18" s="262">
        <v>0</v>
      </c>
      <c r="F18" s="262">
        <v>0</v>
      </c>
      <c r="G18" s="262">
        <v>0</v>
      </c>
      <c r="H18" s="262">
        <v>0</v>
      </c>
      <c r="I18" s="275"/>
      <c r="J18" s="275"/>
      <c r="K18" s="302" t="b">
        <f>H18='Kompetansetilskudd og BPA'!$E$12</f>
        <v>0</v>
      </c>
      <c r="L18" s="302" t="b">
        <f t="shared" si="1"/>
        <v>0</v>
      </c>
      <c r="M18" s="302" t="b">
        <f t="shared" si="10"/>
        <v>0</v>
      </c>
      <c r="N18" s="302" t="b">
        <f t="shared" si="11"/>
        <v>0</v>
      </c>
      <c r="O18" s="302" t="b">
        <f t="shared" si="25"/>
        <v>0</v>
      </c>
      <c r="P18" s="302" t="b">
        <f t="shared" si="33"/>
        <v>0</v>
      </c>
      <c r="Q18" s="263" t="b">
        <v>0</v>
      </c>
      <c r="R18" s="263" t="b">
        <v>0</v>
      </c>
      <c r="S18" s="263" t="b">
        <v>0</v>
      </c>
      <c r="T18" s="263">
        <v>3</v>
      </c>
      <c r="U18" s="263" t="str">
        <v>2.2f</v>
      </c>
      <c r="V18" s="263" t="str">
        <v>Annen fagskoleutdanning</v>
      </c>
      <c r="W18" s="261" t="b">
        <v>0</v>
      </c>
      <c r="X18" s="261" t="b">
        <v>0</v>
      </c>
      <c r="Y18" s="261" t="b">
        <v>1</v>
      </c>
      <c r="Z18" s="261">
        <v>6</v>
      </c>
      <c r="AA18" s="261" t="str">
        <v>2.2g</v>
      </c>
      <c r="AB18" s="261">
        <v>0</v>
      </c>
      <c r="AC18" s="302" t="str">
        <f t="shared" si="12"/>
        <v/>
      </c>
      <c r="AD18" s="267">
        <f>'Forside og oppsummering'!$E$23</f>
        <v>0</v>
      </c>
      <c r="AE18" s="370" t="str">
        <f t="shared" si="3"/>
        <v>Kompetansetiltak (grunn-, videre- og etterutdanning)</v>
      </c>
      <c r="AF18" s="370" t="str">
        <f t="shared" si="4"/>
        <v>Fagskoleutdanning</v>
      </c>
      <c r="AG18" s="375" t="str">
        <f t="shared" si="13"/>
        <v>2.2g_end</v>
      </c>
      <c r="AH18" s="375" t="str">
        <f t="shared" si="14"/>
        <v>2.2g_end</v>
      </c>
      <c r="AI18" s="375" t="str">
        <f t="shared" si="15"/>
        <v/>
      </c>
      <c r="AJ18" s="371" t="b">
        <v>0</v>
      </c>
      <c r="AK18" s="371" t="b">
        <v>0</v>
      </c>
      <c r="AL18" s="260" t="b">
        <v>1</v>
      </c>
      <c r="AM18" s="260">
        <v>6</v>
      </c>
      <c r="AP18" s="265"/>
      <c r="AQ18" s="265"/>
      <c r="AR18" s="379"/>
      <c r="AS18" s="265"/>
      <c r="AT18" s="271">
        <f t="shared" si="26"/>
        <v>0</v>
      </c>
      <c r="AU18" s="271" t="str">
        <f t="shared" si="27"/>
        <v>Informasjon om kommunen</v>
      </c>
      <c r="AV18" s="271">
        <f t="shared" si="28"/>
        <v>0</v>
      </c>
      <c r="AW18" s="275" t="s">
        <v>511</v>
      </c>
      <c r="AX18" s="302" t="str">
        <f t="shared" si="31"/>
        <v>1_saksbehandler1_tittel</v>
      </c>
      <c r="AY18" s="275" t="s">
        <v>512</v>
      </c>
      <c r="AZ18" s="271" t="str">
        <f>""</f>
        <v/>
      </c>
      <c r="BA18" s="271" t="str">
        <f>""</f>
        <v/>
      </c>
      <c r="BB18" s="271" t="str">
        <f>""</f>
        <v/>
      </c>
      <c r="BC18" s="271" t="str">
        <f>""</f>
        <v/>
      </c>
      <c r="BD18" s="271" t="str">
        <f>""</f>
        <v/>
      </c>
      <c r="BE18" s="271" t="str">
        <f>""</f>
        <v/>
      </c>
      <c r="BF18" s="271" t="str">
        <f>""</f>
        <v/>
      </c>
      <c r="BG18" s="271" t="str">
        <f>""</f>
        <v/>
      </c>
      <c r="BH18" s="271" t="str">
        <f>""</f>
        <v/>
      </c>
      <c r="BI18" s="271"/>
      <c r="BJ18" s="271" t="str">
        <f>'Forside og oppsummering'!$K$2</f>
        <v>20230131_1336</v>
      </c>
      <c r="BK18" s="275">
        <v>5</v>
      </c>
      <c r="BL18" s="269">
        <v>0</v>
      </c>
      <c r="BM18" s="269" t="str">
        <v>Informasjon om kommunen</v>
      </c>
      <c r="BN18" s="269">
        <v>0</v>
      </c>
      <c r="BO18" s="269" t="str">
        <v>1_saksbehandler1_tittel</v>
      </c>
      <c r="BP18" s="269" t="str">
        <v>1_saksbehandler1_tittel</v>
      </c>
      <c r="BQ18" s="269" t="str">
        <v>Tittel / Rolle,  saksbehandler / Ansvarlig 1</v>
      </c>
      <c r="BR18" s="269" t="str">
        <v/>
      </c>
      <c r="BS18" s="269" t="str">
        <v/>
      </c>
      <c r="BT18" s="269" t="str">
        <v/>
      </c>
      <c r="BU18" s="269" t="str">
        <v/>
      </c>
      <c r="BV18" s="269" t="str">
        <v/>
      </c>
      <c r="BW18" s="269" t="str">
        <v/>
      </c>
      <c r="BX18" s="269" t="str">
        <v/>
      </c>
      <c r="BY18" s="269">
        <v>0</v>
      </c>
      <c r="BZ18" s="269" t="str">
        <v>20230131_1336</v>
      </c>
      <c r="CA18" s="269">
        <v>5</v>
      </c>
      <c r="CB18" s="275" t="b">
        <v>1</v>
      </c>
      <c r="CD18" s="313">
        <v>0</v>
      </c>
      <c r="CE18" s="313" t="str">
        <v>P1.2e</v>
      </c>
      <c r="CF18" s="313" t="str">
        <v>Organisering av tjenester og oppgaver med vekt på tverrfaglighet</v>
      </c>
      <c r="CG18" s="313"/>
      <c r="CH18" s="313"/>
      <c r="CI18" s="313"/>
      <c r="CJ18" s="313"/>
      <c r="CK18" s="313"/>
      <c r="CL18" s="313"/>
      <c r="CM18" s="313"/>
      <c r="CN18" s="313">
        <v>0</v>
      </c>
      <c r="CO18" s="319" t="b">
        <f t="shared" si="29"/>
        <v>0</v>
      </c>
      <c r="CP18" s="319" t="b">
        <f t="shared" si="30"/>
        <v>0</v>
      </c>
      <c r="CQ18" s="319" t="b">
        <f t="shared" si="5"/>
        <v>0</v>
      </c>
      <c r="CR18" s="319" t="b">
        <f t="shared" si="32"/>
        <v>0</v>
      </c>
      <c r="CS18" s="430" t="b">
        <f t="shared" si="16"/>
        <v>0</v>
      </c>
      <c r="CT18" s="302" t="str">
        <f t="shared" si="17"/>
        <v/>
      </c>
      <c r="CU18" s="302" t="b">
        <f t="shared" si="18"/>
        <v>1</v>
      </c>
      <c r="CV18" s="319" t="b">
        <f t="shared" si="19"/>
        <v>0</v>
      </c>
      <c r="CW18" s="302" t="str">
        <f>'Forside og oppsummering'!$K$2</f>
        <v>20230131_1336</v>
      </c>
      <c r="CX18" s="302">
        <f t="shared" si="20"/>
        <v>4</v>
      </c>
      <c r="CY18" s="302" t="str">
        <f t="shared" si="21"/>
        <v/>
      </c>
      <c r="CZ18" s="435" t="str">
        <f t="shared" si="7"/>
        <v>P1.2e</v>
      </c>
      <c r="DA18" s="330">
        <f>'Forside og oppsummering'!$E$23</f>
        <v>0</v>
      </c>
      <c r="DB18" s="302" t="str">
        <f t="shared" si="22"/>
        <v>Prosjekt 1</v>
      </c>
      <c r="DC18" s="330" t="str">
        <f t="shared" si="8"/>
        <v>Tema for tjenesteutviklingsprosjekt 1.</v>
      </c>
      <c r="DD18" s="431" t="str">
        <f t="shared" si="9"/>
        <v>P1.2e</v>
      </c>
      <c r="DE18" s="302" t="str">
        <f t="shared" si="23"/>
        <v>P_.2e</v>
      </c>
      <c r="DF18" s="302" t="str">
        <f t="shared" si="24"/>
        <v>Organisering av tjenester og oppgaver med vekt på tverrfaglighet</v>
      </c>
      <c r="DG18" s="328">
        <v>0</v>
      </c>
      <c r="DH18" s="328">
        <v>0</v>
      </c>
      <c r="DI18" s="328">
        <v>0</v>
      </c>
      <c r="DJ18" s="328">
        <v>0</v>
      </c>
      <c r="DK18" s="328">
        <v>0</v>
      </c>
      <c r="DL18" s="328">
        <v>0</v>
      </c>
      <c r="DM18" s="328">
        <v>0</v>
      </c>
      <c r="DN18" s="328">
        <v>0</v>
      </c>
      <c r="DO18" s="328" t="str">
        <v>20230131_1336</v>
      </c>
      <c r="DP18" s="328">
        <v>4</v>
      </c>
      <c r="EG18" s="271">
        <v>0</v>
      </c>
      <c r="EH18" s="271" t="str">
        <v>Informasjon om kommunen</v>
      </c>
      <c r="EI18" s="271">
        <v>0</v>
      </c>
      <c r="EJ18" s="271" t="str">
        <v>1_saksbehandler1_tittel</v>
      </c>
      <c r="EK18" s="271" t="str">
        <v>1_saksbehandler1_tittel</v>
      </c>
      <c r="EL18" s="271" t="str">
        <v>Tittel / Rolle,  saksbehandler / Ansvarlig 1</v>
      </c>
      <c r="EM18" s="271" t="str">
        <v/>
      </c>
      <c r="EN18" s="271" t="str">
        <v/>
      </c>
      <c r="EO18" s="271" t="str">
        <v/>
      </c>
      <c r="EP18" s="271" t="str">
        <v/>
      </c>
      <c r="EQ18" s="271" t="str">
        <v/>
      </c>
      <c r="ER18" s="271" t="str">
        <v/>
      </c>
      <c r="ES18" s="271" t="str">
        <v/>
      </c>
      <c r="ET18" s="271">
        <v>0</v>
      </c>
      <c r="EU18" s="271" t="str">
        <v>20230131_1336</v>
      </c>
      <c r="EV18" s="271">
        <v>5</v>
      </c>
      <c r="EW18" s="275">
        <v>16</v>
      </c>
      <c r="FR18" s="310" t="s">
        <v>520</v>
      </c>
      <c r="FS18" s="310" t="s">
        <v>521</v>
      </c>
    </row>
    <row r="19" spans="5:175" x14ac:dyDescent="0.3">
      <c r="E19" s="262">
        <v>0</v>
      </c>
      <c r="F19" s="262">
        <v>0</v>
      </c>
      <c r="G19" s="262" t="str">
        <v/>
      </c>
      <c r="H19" s="262">
        <v>0</v>
      </c>
      <c r="I19" s="275"/>
      <c r="J19" s="275"/>
      <c r="K19" s="302" t="b">
        <f>H19='Kompetansetilskudd og BPA'!$E$12</f>
        <v>0</v>
      </c>
      <c r="L19" s="302" t="b">
        <f t="shared" si="1"/>
        <v>0</v>
      </c>
      <c r="M19" s="302" t="b">
        <f t="shared" si="10"/>
        <v>0</v>
      </c>
      <c r="N19" s="302">
        <f t="shared" si="11"/>
        <v>3</v>
      </c>
      <c r="O19" s="302" t="str">
        <f t="shared" si="25"/>
        <v/>
      </c>
      <c r="P19" s="302">
        <f t="shared" si="33"/>
        <v>0</v>
      </c>
      <c r="Q19" s="263" t="b">
        <v>1</v>
      </c>
      <c r="R19" s="263" t="b">
        <v>1</v>
      </c>
      <c r="S19" s="263" t="b">
        <v>0</v>
      </c>
      <c r="T19" s="263">
        <v>5</v>
      </c>
      <c r="U19" s="263" t="str">
        <v>2.2g</v>
      </c>
      <c r="V19" s="263" t="str">
        <v>Eventuell tilbakemelding fra saksbehandler til kommunen angående Fagskoleutdanning. (Det som skrives her fremkommer på tilskuddsbrevet til kommunen)</v>
      </c>
      <c r="W19" s="261" t="b">
        <v>0</v>
      </c>
      <c r="X19" s="261" t="b">
        <v>0</v>
      </c>
      <c r="Y19" s="261" t="b">
        <v>0</v>
      </c>
      <c r="Z19" s="261">
        <v>2</v>
      </c>
      <c r="AA19" s="261" t="str">
        <v>2.3.</v>
      </c>
      <c r="AB19" s="261" t="str">
        <v>Bachelorutdanning helse- og sosialfag</v>
      </c>
      <c r="AC19" s="302" t="str">
        <f t="shared" si="12"/>
        <v/>
      </c>
      <c r="AD19" s="267">
        <f>'Forside og oppsummering'!$E$23</f>
        <v>0</v>
      </c>
      <c r="AE19" s="370" t="str">
        <f t="shared" si="3"/>
        <v>Kompetansetiltak (grunn-, videre- og etterutdanning)</v>
      </c>
      <c r="AF19" s="370" t="str">
        <f t="shared" si="4"/>
        <v>Bachelorutdanning helse- og sosialfag</v>
      </c>
      <c r="AG19" s="375" t="str">
        <f t="shared" si="13"/>
        <v>2.3.</v>
      </c>
      <c r="AH19" s="375" t="str">
        <f t="shared" si="14"/>
        <v>2.3.</v>
      </c>
      <c r="AI19" s="375" t="str">
        <f t="shared" si="15"/>
        <v/>
      </c>
      <c r="AJ19" s="371" t="b">
        <v>0</v>
      </c>
      <c r="AK19" s="371" t="b">
        <v>0</v>
      </c>
      <c r="AL19" s="260" t="b">
        <v>0</v>
      </c>
      <c r="AM19" s="260">
        <v>2</v>
      </c>
      <c r="AT19" s="271">
        <f t="shared" si="26"/>
        <v>0</v>
      </c>
      <c r="AU19" s="271" t="str">
        <f t="shared" si="27"/>
        <v>Informasjon om kommunen</v>
      </c>
      <c r="AV19" s="271">
        <f t="shared" si="28"/>
        <v>0</v>
      </c>
      <c r="AW19" s="275" t="s">
        <v>509</v>
      </c>
      <c r="AX19" s="302" t="str">
        <f t="shared" si="31"/>
        <v>1_saksbehandler1_epost</v>
      </c>
      <c r="AY19" s="275" t="s">
        <v>505</v>
      </c>
      <c r="AZ19" s="271" t="str">
        <f>""</f>
        <v/>
      </c>
      <c r="BA19" s="271" t="str">
        <f>""</f>
        <v/>
      </c>
      <c r="BB19" s="271" t="str">
        <f>""</f>
        <v/>
      </c>
      <c r="BC19" s="271" t="str">
        <f>""</f>
        <v/>
      </c>
      <c r="BD19" s="271" t="str">
        <f>""</f>
        <v/>
      </c>
      <c r="BE19" s="271" t="str">
        <f>""</f>
        <v/>
      </c>
      <c r="BF19" s="271" t="str">
        <f>""</f>
        <v/>
      </c>
      <c r="BG19" s="271" t="str">
        <f>""</f>
        <v/>
      </c>
      <c r="BH19" s="271" t="str">
        <f>""</f>
        <v/>
      </c>
      <c r="BI19" s="271"/>
      <c r="BJ19" s="271" t="str">
        <f>'Forside og oppsummering'!$K$2</f>
        <v>20230131_1336</v>
      </c>
      <c r="BK19" s="275">
        <v>5</v>
      </c>
      <c r="BL19" s="269">
        <v>0</v>
      </c>
      <c r="BM19" s="269" t="str">
        <v>Informasjon om kommunen</v>
      </c>
      <c r="BN19" s="269">
        <v>0</v>
      </c>
      <c r="BO19" s="269" t="str">
        <v>1_saksbehandler1_epost</v>
      </c>
      <c r="BP19" s="269" t="str">
        <v>1_saksbehandler1_epost</v>
      </c>
      <c r="BQ19" s="269" t="str">
        <v>E-post, saksbehandler / Ansvarlig 1</v>
      </c>
      <c r="BR19" s="269" t="str">
        <v/>
      </c>
      <c r="BS19" s="269" t="str">
        <v/>
      </c>
      <c r="BT19" s="269" t="str">
        <v/>
      </c>
      <c r="BU19" s="269" t="str">
        <v/>
      </c>
      <c r="BV19" s="269" t="str">
        <v/>
      </c>
      <c r="BW19" s="269" t="str">
        <v/>
      </c>
      <c r="BX19" s="269" t="str">
        <v/>
      </c>
      <c r="BY19" s="269">
        <v>0</v>
      </c>
      <c r="BZ19" s="269" t="str">
        <v>20230131_1336</v>
      </c>
      <c r="CA19" s="269">
        <v>5</v>
      </c>
      <c r="CB19" s="275" t="b">
        <v>1</v>
      </c>
      <c r="CD19" s="313">
        <v>0</v>
      </c>
      <c r="CE19" s="313" t="str">
        <v>P1.2f</v>
      </c>
      <c r="CF19" s="313" t="str">
        <v>Etablering av praksisplasser</v>
      </c>
      <c r="CG19" s="313"/>
      <c r="CH19" s="313"/>
      <c r="CI19" s="313"/>
      <c r="CJ19" s="313"/>
      <c r="CK19" s="313"/>
      <c r="CL19" s="313"/>
      <c r="CM19" s="313"/>
      <c r="CN19" s="313">
        <v>0</v>
      </c>
      <c r="CO19" s="319" t="b">
        <f t="shared" si="29"/>
        <v>0</v>
      </c>
      <c r="CP19" s="319" t="b">
        <f t="shared" si="30"/>
        <v>0</v>
      </c>
      <c r="CQ19" s="319" t="b">
        <f t="shared" si="5"/>
        <v>0</v>
      </c>
      <c r="CR19" s="319" t="b">
        <f t="shared" si="32"/>
        <v>0</v>
      </c>
      <c r="CS19" s="430" t="b">
        <f t="shared" si="16"/>
        <v>0</v>
      </c>
      <c r="CT19" s="302" t="str">
        <f t="shared" si="17"/>
        <v/>
      </c>
      <c r="CU19" s="302" t="b">
        <f t="shared" si="18"/>
        <v>1</v>
      </c>
      <c r="CV19" s="319" t="b">
        <f t="shared" si="19"/>
        <v>0</v>
      </c>
      <c r="CW19" s="302" t="str">
        <f>'Forside og oppsummering'!$K$2</f>
        <v>20230131_1336</v>
      </c>
      <c r="CX19" s="302">
        <f t="shared" si="20"/>
        <v>4</v>
      </c>
      <c r="CY19" s="302" t="str">
        <f t="shared" si="21"/>
        <v/>
      </c>
      <c r="CZ19" s="435" t="str">
        <f t="shared" si="7"/>
        <v>P1.2f</v>
      </c>
      <c r="DA19" s="330">
        <f>'Forside og oppsummering'!$E$23</f>
        <v>0</v>
      </c>
      <c r="DB19" s="302" t="str">
        <f t="shared" si="22"/>
        <v>Prosjekt 1</v>
      </c>
      <c r="DC19" s="330" t="str">
        <f t="shared" si="8"/>
        <v>Tema for tjenesteutviklingsprosjekt 1.</v>
      </c>
      <c r="DD19" s="431" t="str">
        <f t="shared" si="9"/>
        <v>P1.2f</v>
      </c>
      <c r="DE19" s="302" t="str">
        <f t="shared" si="23"/>
        <v>P_.2f</v>
      </c>
      <c r="DF19" s="302" t="str">
        <f t="shared" si="24"/>
        <v>Etablering av praksisplasser</v>
      </c>
      <c r="DG19" s="328">
        <v>0</v>
      </c>
      <c r="DH19" s="328">
        <v>0</v>
      </c>
      <c r="DI19" s="328">
        <v>0</v>
      </c>
      <c r="DJ19" s="328">
        <v>0</v>
      </c>
      <c r="DK19" s="328">
        <v>0</v>
      </c>
      <c r="DL19" s="328">
        <v>0</v>
      </c>
      <c r="DM19" s="328">
        <v>0</v>
      </c>
      <c r="DN19" s="328">
        <v>0</v>
      </c>
      <c r="DO19" s="328" t="str">
        <v>20230131_1336</v>
      </c>
      <c r="DP19" s="328">
        <v>4</v>
      </c>
      <c r="EG19" s="271">
        <v>0</v>
      </c>
      <c r="EH19" s="271" t="str">
        <v>Informasjon om kommunen</v>
      </c>
      <c r="EI19" s="271">
        <v>0</v>
      </c>
      <c r="EJ19" s="271" t="str">
        <v>1_saksbehandler1_epost</v>
      </c>
      <c r="EK19" s="271" t="str">
        <v>1_saksbehandler1_epost</v>
      </c>
      <c r="EL19" s="271" t="str">
        <v>E-post, saksbehandler / Ansvarlig 1</v>
      </c>
      <c r="EM19" s="271" t="str">
        <v/>
      </c>
      <c r="EN19" s="271" t="str">
        <v/>
      </c>
      <c r="EO19" s="271" t="str">
        <v/>
      </c>
      <c r="EP19" s="271" t="str">
        <v/>
      </c>
      <c r="EQ19" s="271" t="str">
        <v/>
      </c>
      <c r="ER19" s="271" t="str">
        <v/>
      </c>
      <c r="ES19" s="271" t="str">
        <v/>
      </c>
      <c r="ET19" s="271">
        <v>0</v>
      </c>
      <c r="EU19" s="271" t="str">
        <v>20230131_1336</v>
      </c>
      <c r="EV19" s="271">
        <v>5</v>
      </c>
      <c r="EW19" s="275">
        <v>17</v>
      </c>
      <c r="FR19" s="310" t="s">
        <v>523</v>
      </c>
      <c r="FS19" s="310" t="s">
        <v>522</v>
      </c>
    </row>
    <row r="20" spans="5:175" x14ac:dyDescent="0.3">
      <c r="E20" s="262">
        <v>0</v>
      </c>
      <c r="F20" s="262">
        <v>0</v>
      </c>
      <c r="G20" s="262">
        <v>0</v>
      </c>
      <c r="H20" s="262" t="str">
        <v>Utdanningstype</v>
      </c>
      <c r="I20" s="275"/>
      <c r="J20" s="275"/>
      <c r="K20" s="302" t="b">
        <f>H20='Kompetansetilskudd og BPA'!$E$12</f>
        <v>0</v>
      </c>
      <c r="L20" s="302" t="b">
        <f t="shared" si="1"/>
        <v>0</v>
      </c>
      <c r="M20" s="302" t="b">
        <f t="shared" si="10"/>
        <v>0</v>
      </c>
      <c r="N20" s="302" t="b">
        <f t="shared" si="11"/>
        <v>0</v>
      </c>
      <c r="O20" s="302" t="b">
        <f t="shared" si="25"/>
        <v>0</v>
      </c>
      <c r="P20" s="302" t="b">
        <f t="shared" si="33"/>
        <v>0</v>
      </c>
      <c r="Q20" s="263" t="b">
        <v>0</v>
      </c>
      <c r="R20" s="263" t="b">
        <v>0</v>
      </c>
      <c r="S20" s="263" t="b">
        <v>1</v>
      </c>
      <c r="T20" s="263">
        <v>6</v>
      </c>
      <c r="U20" s="263" t="str">
        <v>2.2g</v>
      </c>
      <c r="V20" s="263">
        <v>0</v>
      </c>
      <c r="W20" s="261" t="b">
        <v>0</v>
      </c>
      <c r="X20" s="261" t="b">
        <v>0</v>
      </c>
      <c r="Y20" s="261" t="b">
        <v>0</v>
      </c>
      <c r="Z20" s="261">
        <v>3</v>
      </c>
      <c r="AA20" s="261" t="str">
        <v>2.3a</v>
      </c>
      <c r="AB20" s="261" t="str">
        <v>Sykepleie</v>
      </c>
      <c r="AC20" s="302" t="str">
        <f t="shared" si="12"/>
        <v/>
      </c>
      <c r="AD20" s="267">
        <f>'Forside og oppsummering'!$E$23</f>
        <v>0</v>
      </c>
      <c r="AE20" s="370" t="str">
        <f t="shared" si="3"/>
        <v>Kompetansetiltak (grunn-, videre- og etterutdanning)</v>
      </c>
      <c r="AF20" s="370" t="str">
        <f t="shared" si="4"/>
        <v>Bachelorutdanning helse- og sosialfag</v>
      </c>
      <c r="AG20" s="375" t="str">
        <f t="shared" si="13"/>
        <v>2.3a</v>
      </c>
      <c r="AH20" s="375" t="str">
        <f t="shared" si="14"/>
        <v>2.3a</v>
      </c>
      <c r="AI20" s="375" t="str">
        <f t="shared" si="15"/>
        <v>Sykepleie</v>
      </c>
      <c r="AJ20" s="371" t="b">
        <v>0</v>
      </c>
      <c r="AK20" s="371" t="b">
        <v>0</v>
      </c>
      <c r="AL20" s="260" t="b">
        <v>0</v>
      </c>
      <c r="AM20" s="260">
        <v>3</v>
      </c>
      <c r="AT20" s="271">
        <f t="shared" si="26"/>
        <v>0</v>
      </c>
      <c r="AU20" s="271" t="str">
        <f t="shared" si="27"/>
        <v>Informasjon om kommunen</v>
      </c>
      <c r="AV20" s="271">
        <f t="shared" si="28"/>
        <v>0</v>
      </c>
      <c r="AW20" s="275" t="s">
        <v>513</v>
      </c>
      <c r="AX20" s="302" t="str">
        <f t="shared" si="31"/>
        <v>1_saksbehandler1_telefon</v>
      </c>
      <c r="AY20" s="275" t="s">
        <v>506</v>
      </c>
      <c r="AZ20" s="271" t="str">
        <f>""</f>
        <v/>
      </c>
      <c r="BA20" s="271" t="str">
        <f>""</f>
        <v/>
      </c>
      <c r="BB20" s="271" t="str">
        <f>""</f>
        <v/>
      </c>
      <c r="BC20" s="271" t="str">
        <f>""</f>
        <v/>
      </c>
      <c r="BD20" s="271" t="str">
        <f>""</f>
        <v/>
      </c>
      <c r="BE20" s="271" t="str">
        <f>""</f>
        <v/>
      </c>
      <c r="BF20" s="271" t="str">
        <f>""</f>
        <v/>
      </c>
      <c r="BG20" s="271" t="str">
        <f>""</f>
        <v/>
      </c>
      <c r="BH20" s="271" t="str">
        <f>""</f>
        <v/>
      </c>
      <c r="BI20" s="271"/>
      <c r="BJ20" s="271" t="str">
        <f>'Forside og oppsummering'!$K$2</f>
        <v>20230131_1336</v>
      </c>
      <c r="BK20" s="275">
        <v>5</v>
      </c>
      <c r="BL20" s="269">
        <v>0</v>
      </c>
      <c r="BM20" s="269" t="str">
        <v>Informasjon om kommunen</v>
      </c>
      <c r="BN20" s="269">
        <v>0</v>
      </c>
      <c r="BO20" s="269" t="str">
        <v>1_saksbehandler1_telefon</v>
      </c>
      <c r="BP20" s="269" t="str">
        <v>1_saksbehandler1_telefon</v>
      </c>
      <c r="BQ20" s="269" t="str">
        <v>Telefon, saksbehandler / Ansvarlig 1</v>
      </c>
      <c r="BR20" s="269" t="str">
        <v/>
      </c>
      <c r="BS20" s="269" t="str">
        <v/>
      </c>
      <c r="BT20" s="269" t="str">
        <v/>
      </c>
      <c r="BU20" s="269" t="str">
        <v/>
      </c>
      <c r="BV20" s="269" t="str">
        <v/>
      </c>
      <c r="BW20" s="269" t="str">
        <v/>
      </c>
      <c r="BX20" s="269" t="str">
        <v/>
      </c>
      <c r="BY20" s="269">
        <v>0</v>
      </c>
      <c r="BZ20" s="269" t="str">
        <v>20230131_1336</v>
      </c>
      <c r="CA20" s="269">
        <v>5</v>
      </c>
      <c r="CB20" s="275" t="b">
        <v>1</v>
      </c>
      <c r="CD20" s="313">
        <v>0</v>
      </c>
      <c r="CE20" s="313" t="str">
        <v>P1.2g</v>
      </c>
      <c r="CF20" s="313" t="str">
        <v>Involvering av frivillige, lokalsamfunn og næringsliv.</v>
      </c>
      <c r="CG20" s="313"/>
      <c r="CH20" s="313"/>
      <c r="CI20" s="313"/>
      <c r="CJ20" s="313"/>
      <c r="CK20" s="313"/>
      <c r="CL20" s="313"/>
      <c r="CM20" s="313"/>
      <c r="CN20" s="313">
        <v>0</v>
      </c>
      <c r="CO20" s="319" t="b">
        <f t="shared" si="29"/>
        <v>0</v>
      </c>
      <c r="CP20" s="319" t="b">
        <f t="shared" si="30"/>
        <v>0</v>
      </c>
      <c r="CQ20" s="319" t="b">
        <f t="shared" si="5"/>
        <v>0</v>
      </c>
      <c r="CR20" s="319" t="b">
        <f t="shared" si="32"/>
        <v>0</v>
      </c>
      <c r="CS20" s="430" t="b">
        <f t="shared" si="16"/>
        <v>0</v>
      </c>
      <c r="CT20" s="302" t="str">
        <f t="shared" si="17"/>
        <v/>
      </c>
      <c r="CU20" s="302" t="b">
        <f t="shared" si="18"/>
        <v>1</v>
      </c>
      <c r="CV20" s="319" t="b">
        <f t="shared" si="19"/>
        <v>0</v>
      </c>
      <c r="CW20" s="302" t="str">
        <f>'Forside og oppsummering'!$K$2</f>
        <v>20230131_1336</v>
      </c>
      <c r="CX20" s="302">
        <f t="shared" si="20"/>
        <v>4</v>
      </c>
      <c r="CY20" s="302" t="str">
        <f t="shared" si="21"/>
        <v/>
      </c>
      <c r="CZ20" s="435" t="str">
        <f t="shared" si="7"/>
        <v>P1.2g</v>
      </c>
      <c r="DA20" s="330">
        <f>'Forside og oppsummering'!$E$23</f>
        <v>0</v>
      </c>
      <c r="DB20" s="302" t="str">
        <f t="shared" si="22"/>
        <v>Prosjekt 1</v>
      </c>
      <c r="DC20" s="330" t="str">
        <f t="shared" si="8"/>
        <v>Tema for tjenesteutviklingsprosjekt 1.</v>
      </c>
      <c r="DD20" s="431" t="str">
        <f t="shared" si="9"/>
        <v>P1.2g</v>
      </c>
      <c r="DE20" s="302" t="str">
        <f t="shared" si="23"/>
        <v>P_.2g</v>
      </c>
      <c r="DF20" s="302" t="str">
        <f t="shared" si="24"/>
        <v>Involvering av frivillige, lokalsamfunn og næringsliv.</v>
      </c>
      <c r="DG20" s="328">
        <v>0</v>
      </c>
      <c r="DH20" s="328">
        <v>0</v>
      </c>
      <c r="DI20" s="328">
        <v>0</v>
      </c>
      <c r="DJ20" s="328">
        <v>0</v>
      </c>
      <c r="DK20" s="328">
        <v>0</v>
      </c>
      <c r="DL20" s="328">
        <v>0</v>
      </c>
      <c r="DM20" s="328">
        <v>0</v>
      </c>
      <c r="DN20" s="328">
        <v>0</v>
      </c>
      <c r="DO20" s="328" t="str">
        <v>20230131_1336</v>
      </c>
      <c r="DP20" s="328">
        <v>4</v>
      </c>
      <c r="EG20" s="271">
        <v>0</v>
      </c>
      <c r="EH20" s="271" t="str">
        <v>Informasjon om kommunen</v>
      </c>
      <c r="EI20" s="271">
        <v>0</v>
      </c>
      <c r="EJ20" s="271" t="str">
        <v>1_saksbehandler1_telefon</v>
      </c>
      <c r="EK20" s="271" t="str">
        <v>1_saksbehandler1_telefon</v>
      </c>
      <c r="EL20" s="271" t="str">
        <v>Telefon, saksbehandler / Ansvarlig 1</v>
      </c>
      <c r="EM20" s="271" t="str">
        <v/>
      </c>
      <c r="EN20" s="271" t="str">
        <v/>
      </c>
      <c r="EO20" s="271" t="str">
        <v/>
      </c>
      <c r="EP20" s="271" t="str">
        <v/>
      </c>
      <c r="EQ20" s="271" t="str">
        <v/>
      </c>
      <c r="ER20" s="271" t="str">
        <v/>
      </c>
      <c r="ES20" s="271" t="str">
        <v/>
      </c>
      <c r="ET20" s="271">
        <v>0</v>
      </c>
      <c r="EU20" s="271" t="str">
        <v>20230131_1336</v>
      </c>
      <c r="EV20" s="271">
        <v>5</v>
      </c>
      <c r="EW20" s="275">
        <v>18</v>
      </c>
      <c r="FR20" s="310" t="s">
        <v>526</v>
      </c>
      <c r="FS20" s="310" t="s">
        <v>527</v>
      </c>
    </row>
    <row r="21" spans="5:175" x14ac:dyDescent="0.3">
      <c r="E21" s="262">
        <v>0</v>
      </c>
      <c r="F21" s="262">
        <v>0</v>
      </c>
      <c r="G21" s="262" t="str">
        <v>2.2a</v>
      </c>
      <c r="H21" s="262" t="str">
        <v>Psykisk helsearbeid og rusarbeid</v>
      </c>
      <c r="I21" s="275"/>
      <c r="J21" s="275"/>
      <c r="K21" s="302" t="b">
        <f>H21='Kompetansetilskudd og BPA'!$E$12</f>
        <v>0</v>
      </c>
      <c r="L21" s="302" t="b">
        <f t="shared" si="1"/>
        <v>0</v>
      </c>
      <c r="M21" s="302" t="b">
        <f t="shared" si="10"/>
        <v>0</v>
      </c>
      <c r="N21" s="302">
        <f t="shared" si="11"/>
        <v>3</v>
      </c>
      <c r="O21" s="302" t="str">
        <f t="shared" si="25"/>
        <v>2.2a</v>
      </c>
      <c r="P21" s="302" t="str">
        <f t="shared" si="33"/>
        <v>Psykisk helsearbeid og rusarbeid</v>
      </c>
      <c r="Q21" s="263" t="b">
        <v>0</v>
      </c>
      <c r="R21" s="263" t="b">
        <v>0</v>
      </c>
      <c r="S21" s="263" t="b">
        <v>0</v>
      </c>
      <c r="T21" s="263">
        <v>2</v>
      </c>
      <c r="U21" s="263" t="str">
        <v>2.3.</v>
      </c>
      <c r="V21" s="263" t="str">
        <v>Bachelorutdanning helse- og sosialfag</v>
      </c>
      <c r="W21" s="261" t="b">
        <v>0</v>
      </c>
      <c r="X21" s="261" t="b">
        <v>0</v>
      </c>
      <c r="Y21" s="261" t="b">
        <v>0</v>
      </c>
      <c r="Z21" s="261">
        <v>3</v>
      </c>
      <c r="AA21" s="261" t="str">
        <v>2.3b</v>
      </c>
      <c r="AB21" s="261" t="str">
        <v>Desentralisert sykepleie</v>
      </c>
      <c r="AC21" s="302" t="str">
        <f t="shared" si="12"/>
        <v/>
      </c>
      <c r="AD21" s="267">
        <f>'Forside og oppsummering'!$E$23</f>
        <v>0</v>
      </c>
      <c r="AE21" s="370" t="str">
        <f t="shared" si="3"/>
        <v>Kompetansetiltak (grunn-, videre- og etterutdanning)</v>
      </c>
      <c r="AF21" s="370" t="str">
        <f t="shared" si="4"/>
        <v>Bachelorutdanning helse- og sosialfag</v>
      </c>
      <c r="AG21" s="375" t="str">
        <f t="shared" si="13"/>
        <v>2.3b</v>
      </c>
      <c r="AH21" s="375" t="str">
        <f t="shared" si="14"/>
        <v>2.3b</v>
      </c>
      <c r="AI21" s="375" t="str">
        <f t="shared" si="15"/>
        <v>Desentralisert sykepleie</v>
      </c>
      <c r="AJ21" s="371" t="b">
        <v>0</v>
      </c>
      <c r="AK21" s="371" t="b">
        <v>0</v>
      </c>
      <c r="AL21" s="260" t="b">
        <v>0</v>
      </c>
      <c r="AM21" s="260">
        <v>3</v>
      </c>
      <c r="AT21" s="271">
        <f t="shared" si="26"/>
        <v>0</v>
      </c>
      <c r="AU21" s="271" t="str">
        <f t="shared" si="27"/>
        <v>Informasjon om kommunen</v>
      </c>
      <c r="AV21" s="271">
        <f t="shared" si="28"/>
        <v>0</v>
      </c>
      <c r="AW21" s="275" t="s">
        <v>514</v>
      </c>
      <c r="AX21" s="302" t="str">
        <f t="shared" ref="AX21:AX25" si="34">AW21</f>
        <v>1_saksbehandler2_navn</v>
      </c>
      <c r="AY21" s="275" t="s">
        <v>517</v>
      </c>
      <c r="AZ21" s="271" t="str">
        <f>""</f>
        <v/>
      </c>
      <c r="BA21" s="271" t="str">
        <f>""</f>
        <v/>
      </c>
      <c r="BB21" s="271" t="str">
        <f>""</f>
        <v/>
      </c>
      <c r="BC21" s="271" t="str">
        <f>""</f>
        <v/>
      </c>
      <c r="BD21" s="271" t="str">
        <f>""</f>
        <v/>
      </c>
      <c r="BE21" s="271" t="str">
        <f>""</f>
        <v/>
      </c>
      <c r="BF21" s="271" t="str">
        <f>""</f>
        <v/>
      </c>
      <c r="BG21" s="271" t="str">
        <f>""</f>
        <v/>
      </c>
      <c r="BH21" s="271" t="str">
        <f>""</f>
        <v/>
      </c>
      <c r="BI21" s="271"/>
      <c r="BJ21" s="271" t="str">
        <f>'Forside og oppsummering'!$K$2</f>
        <v>20230131_1336</v>
      </c>
      <c r="BK21" s="275">
        <v>5</v>
      </c>
      <c r="BL21" s="269">
        <v>0</v>
      </c>
      <c r="BM21" s="269" t="str">
        <v>Informasjon om kommunen</v>
      </c>
      <c r="BN21" s="269">
        <v>0</v>
      </c>
      <c r="BO21" s="269" t="str">
        <v>1_saksbehandler2_navn</v>
      </c>
      <c r="BP21" s="269" t="str">
        <v>1_saksbehandler2_navn</v>
      </c>
      <c r="BQ21" s="269" t="str">
        <v>Navn, saksbehandler / Ansvarlig 2</v>
      </c>
      <c r="BR21" s="269" t="str">
        <v/>
      </c>
      <c r="BS21" s="269" t="str">
        <v/>
      </c>
      <c r="BT21" s="269" t="str">
        <v/>
      </c>
      <c r="BU21" s="269" t="str">
        <v/>
      </c>
      <c r="BV21" s="269" t="str">
        <v/>
      </c>
      <c r="BW21" s="269" t="str">
        <v/>
      </c>
      <c r="BX21" s="269" t="str">
        <v/>
      </c>
      <c r="BY21" s="269">
        <v>0</v>
      </c>
      <c r="BZ21" s="269" t="str">
        <v>20230131_1336</v>
      </c>
      <c r="CA21" s="269">
        <v>5</v>
      </c>
      <c r="CB21" s="275" t="b">
        <v>1</v>
      </c>
      <c r="CD21" s="313">
        <v>0</v>
      </c>
      <c r="CE21" s="313" t="str">
        <v>P1.2h</v>
      </c>
      <c r="CF21" s="313" t="str">
        <v>Annet</v>
      </c>
      <c r="CG21" s="313"/>
      <c r="CH21" s="313"/>
      <c r="CI21" s="313"/>
      <c r="CJ21" s="313"/>
      <c r="CK21" s="313"/>
      <c r="CL21" s="313"/>
      <c r="CM21" s="313"/>
      <c r="CN21" s="313">
        <v>0</v>
      </c>
      <c r="CO21" s="319" t="b">
        <f t="shared" si="29"/>
        <v>0</v>
      </c>
      <c r="CP21" s="319" t="b">
        <f t="shared" si="30"/>
        <v>0</v>
      </c>
      <c r="CQ21" s="319" t="b">
        <f t="shared" si="5"/>
        <v>0</v>
      </c>
      <c r="CR21" s="319" t="b">
        <f t="shared" si="32"/>
        <v>0</v>
      </c>
      <c r="CS21" s="430" t="b">
        <f t="shared" si="16"/>
        <v>0</v>
      </c>
      <c r="CT21" s="302" t="str">
        <f t="shared" si="17"/>
        <v/>
      </c>
      <c r="CU21" s="302" t="b">
        <f t="shared" si="18"/>
        <v>1</v>
      </c>
      <c r="CV21" s="319" t="b">
        <f t="shared" si="19"/>
        <v>0</v>
      </c>
      <c r="CW21" s="302" t="str">
        <f>'Forside og oppsummering'!$K$2</f>
        <v>20230131_1336</v>
      </c>
      <c r="CX21" s="302">
        <f t="shared" si="20"/>
        <v>4</v>
      </c>
      <c r="CY21" s="302" t="str">
        <f t="shared" si="21"/>
        <v/>
      </c>
      <c r="CZ21" s="435" t="str">
        <f t="shared" si="7"/>
        <v>P1.2h</v>
      </c>
      <c r="DA21" s="330">
        <f>'Forside og oppsummering'!$E$23</f>
        <v>0</v>
      </c>
      <c r="DB21" s="302" t="str">
        <f t="shared" si="22"/>
        <v>Prosjekt 1</v>
      </c>
      <c r="DC21" s="330" t="str">
        <f t="shared" si="8"/>
        <v>Tema for tjenesteutviklingsprosjekt 1.</v>
      </c>
      <c r="DD21" s="431" t="str">
        <f t="shared" si="9"/>
        <v>P1.2h</v>
      </c>
      <c r="DE21" s="302" t="str">
        <f t="shared" si="23"/>
        <v>P_.2h</v>
      </c>
      <c r="DF21" s="302" t="str">
        <f t="shared" si="24"/>
        <v>Annet</v>
      </c>
      <c r="DG21" s="328">
        <v>0</v>
      </c>
      <c r="DH21" s="328">
        <v>0</v>
      </c>
      <c r="DI21" s="328">
        <v>0</v>
      </c>
      <c r="DJ21" s="328">
        <v>0</v>
      </c>
      <c r="DK21" s="328">
        <v>0</v>
      </c>
      <c r="DL21" s="328">
        <v>0</v>
      </c>
      <c r="DM21" s="328">
        <v>0</v>
      </c>
      <c r="DN21" s="328">
        <v>0</v>
      </c>
      <c r="DO21" s="328" t="str">
        <v>20230131_1336</v>
      </c>
      <c r="DP21" s="328">
        <v>4</v>
      </c>
      <c r="EG21" s="271">
        <v>0</v>
      </c>
      <c r="EH21" s="271" t="str">
        <v>Informasjon om kommunen</v>
      </c>
      <c r="EI21" s="271">
        <v>0</v>
      </c>
      <c r="EJ21" s="271" t="str">
        <v>1_saksbehandler2_navn</v>
      </c>
      <c r="EK21" s="271" t="str">
        <v>1_saksbehandler2_navn</v>
      </c>
      <c r="EL21" s="271" t="str">
        <v>Navn, saksbehandler / Ansvarlig 2</v>
      </c>
      <c r="EM21" s="271" t="str">
        <v/>
      </c>
      <c r="EN21" s="271" t="str">
        <v/>
      </c>
      <c r="EO21" s="271" t="str">
        <v/>
      </c>
      <c r="EP21" s="271" t="str">
        <v/>
      </c>
      <c r="EQ21" s="271" t="str">
        <v/>
      </c>
      <c r="ER21" s="271" t="str">
        <v/>
      </c>
      <c r="ES21" s="271" t="str">
        <v/>
      </c>
      <c r="ET21" s="271">
        <v>0</v>
      </c>
      <c r="EU21" s="271" t="str">
        <v>20230131_1336</v>
      </c>
      <c r="EV21" s="271">
        <v>5</v>
      </c>
      <c r="EW21" s="275">
        <v>19</v>
      </c>
      <c r="FR21" s="310" t="s">
        <v>700</v>
      </c>
      <c r="FS21" s="310" t="s">
        <v>701</v>
      </c>
    </row>
    <row r="22" spans="5:175" x14ac:dyDescent="0.3">
      <c r="E22" s="262">
        <v>0</v>
      </c>
      <c r="F22" s="262">
        <v>0</v>
      </c>
      <c r="G22" s="262" t="str">
        <v>2.2b</v>
      </c>
      <c r="H22" s="262" t="str">
        <v>Eldreomsorg/demens</v>
      </c>
      <c r="I22" s="275"/>
      <c r="J22" s="275"/>
      <c r="K22" s="302" t="b">
        <f>H22='Kompetansetilskudd og BPA'!$E$12</f>
        <v>0</v>
      </c>
      <c r="L22" s="302" t="b">
        <f t="shared" si="1"/>
        <v>0</v>
      </c>
      <c r="M22" s="302" t="b">
        <f t="shared" si="10"/>
        <v>0</v>
      </c>
      <c r="N22" s="302">
        <f t="shared" si="11"/>
        <v>3</v>
      </c>
      <c r="O22" s="302" t="str">
        <f t="shared" si="25"/>
        <v>2.2b</v>
      </c>
      <c r="P22" s="302" t="str">
        <f t="shared" si="33"/>
        <v>Eldreomsorg/demens</v>
      </c>
      <c r="Q22" s="263" t="b">
        <v>0</v>
      </c>
      <c r="R22" s="263" t="b">
        <v>0</v>
      </c>
      <c r="S22" s="263" t="b">
        <v>0</v>
      </c>
      <c r="T22" s="263">
        <v>3</v>
      </c>
      <c r="U22" s="263" t="str">
        <v/>
      </c>
      <c r="V22" s="263">
        <v>0</v>
      </c>
      <c r="W22" s="261" t="b">
        <v>0</v>
      </c>
      <c r="X22" s="261" t="b">
        <v>0</v>
      </c>
      <c r="Y22" s="261" t="b">
        <v>0</v>
      </c>
      <c r="Z22" s="261">
        <v>3</v>
      </c>
      <c r="AA22" s="261" t="str">
        <v>2.3c</v>
      </c>
      <c r="AB22" s="261" t="str">
        <v>Vernepleie</v>
      </c>
      <c r="AC22" s="302" t="str">
        <f t="shared" si="12"/>
        <v/>
      </c>
      <c r="AD22" s="267">
        <f>'Forside og oppsummering'!$E$23</f>
        <v>0</v>
      </c>
      <c r="AE22" s="370" t="str">
        <f t="shared" si="3"/>
        <v>Kompetansetiltak (grunn-, videre- og etterutdanning)</v>
      </c>
      <c r="AF22" s="370" t="str">
        <f t="shared" si="4"/>
        <v>Bachelorutdanning helse- og sosialfag</v>
      </c>
      <c r="AG22" s="375" t="str">
        <f t="shared" si="13"/>
        <v>2.3c</v>
      </c>
      <c r="AH22" s="375" t="str">
        <f t="shared" si="14"/>
        <v>2.3c</v>
      </c>
      <c r="AI22" s="375" t="str">
        <f t="shared" si="15"/>
        <v>Vernepleie</v>
      </c>
      <c r="AJ22" s="371" t="b">
        <v>0</v>
      </c>
      <c r="AK22" s="371" t="b">
        <v>0</v>
      </c>
      <c r="AL22" s="260" t="b">
        <v>0</v>
      </c>
      <c r="AM22" s="260">
        <v>3</v>
      </c>
      <c r="AT22" s="271">
        <f t="shared" si="26"/>
        <v>0</v>
      </c>
      <c r="AU22" s="271" t="str">
        <f t="shared" si="27"/>
        <v>Informasjon om kommunen</v>
      </c>
      <c r="AV22" s="271">
        <f t="shared" si="28"/>
        <v>0</v>
      </c>
      <c r="AW22" s="275" t="s">
        <v>515</v>
      </c>
      <c r="AX22" s="302" t="str">
        <f t="shared" si="34"/>
        <v>1_saksbehandler2_tittel</v>
      </c>
      <c r="AY22" s="275" t="s">
        <v>518</v>
      </c>
      <c r="AZ22" s="271" t="str">
        <f>""</f>
        <v/>
      </c>
      <c r="BA22" s="271" t="str">
        <f>""</f>
        <v/>
      </c>
      <c r="BB22" s="271" t="str">
        <f>""</f>
        <v/>
      </c>
      <c r="BC22" s="271" t="str">
        <f>""</f>
        <v/>
      </c>
      <c r="BD22" s="271" t="str">
        <f>""</f>
        <v/>
      </c>
      <c r="BE22" s="271" t="str">
        <f>""</f>
        <v/>
      </c>
      <c r="BF22" s="271" t="str">
        <f>""</f>
        <v/>
      </c>
      <c r="BG22" s="271" t="str">
        <f>""</f>
        <v/>
      </c>
      <c r="BH22" s="271" t="str">
        <f>""</f>
        <v/>
      </c>
      <c r="BI22" s="271"/>
      <c r="BJ22" s="271" t="str">
        <f>'Forside og oppsummering'!$K$2</f>
        <v>20230131_1336</v>
      </c>
      <c r="BK22" s="275">
        <v>5</v>
      </c>
      <c r="BL22" s="269">
        <v>0</v>
      </c>
      <c r="BM22" s="269" t="str">
        <v>Informasjon om kommunen</v>
      </c>
      <c r="BN22" s="269">
        <v>0</v>
      </c>
      <c r="BO22" s="269" t="str">
        <v>1_saksbehandler2_tittel</v>
      </c>
      <c r="BP22" s="269" t="str">
        <v>1_saksbehandler2_tittel</v>
      </c>
      <c r="BQ22" s="269" t="str">
        <v>Tittel / Rolle,  saksbehandler / Ansvarlig 2</v>
      </c>
      <c r="BR22" s="269" t="str">
        <v/>
      </c>
      <c r="BS22" s="269" t="str">
        <v/>
      </c>
      <c r="BT22" s="269" t="str">
        <v/>
      </c>
      <c r="BU22" s="269" t="str">
        <v/>
      </c>
      <c r="BV22" s="269" t="str">
        <v/>
      </c>
      <c r="BW22" s="269" t="str">
        <v/>
      </c>
      <c r="BX22" s="269" t="str">
        <v/>
      </c>
      <c r="BY22" s="269">
        <v>0</v>
      </c>
      <c r="BZ22" s="269" t="str">
        <v>20230131_1336</v>
      </c>
      <c r="CA22" s="269">
        <v>5</v>
      </c>
      <c r="CB22" s="275" t="b">
        <v>1</v>
      </c>
      <c r="CD22" s="313">
        <v>0</v>
      </c>
      <c r="CE22" s="313">
        <v>0</v>
      </c>
      <c r="CF22" s="313">
        <v>0</v>
      </c>
      <c r="CG22" s="313"/>
      <c r="CH22" s="313"/>
      <c r="CI22" s="313"/>
      <c r="CJ22" s="313"/>
      <c r="CK22" s="313"/>
      <c r="CL22" s="313"/>
      <c r="CM22" s="313"/>
      <c r="CN22" s="313">
        <v>0</v>
      </c>
      <c r="CO22" s="319" t="b">
        <f t="shared" si="29"/>
        <v>0</v>
      </c>
      <c r="CP22" s="319" t="b">
        <f t="shared" si="30"/>
        <v>0</v>
      </c>
      <c r="CQ22" s="319" t="b">
        <f t="shared" si="5"/>
        <v>0</v>
      </c>
      <c r="CR22" s="319" t="b">
        <f t="shared" si="32"/>
        <v>1</v>
      </c>
      <c r="CS22" s="430" t="b">
        <f t="shared" si="16"/>
        <v>1</v>
      </c>
      <c r="CT22" s="302" t="str">
        <f t="shared" si="17"/>
        <v/>
      </c>
      <c r="CU22" s="302" t="b">
        <f t="shared" si="18"/>
        <v>1</v>
      </c>
      <c r="CV22" s="319" t="b">
        <f t="shared" si="19"/>
        <v>0</v>
      </c>
      <c r="CW22" s="302" t="str">
        <f>'Forside og oppsummering'!$K$2</f>
        <v>20230131_1336</v>
      </c>
      <c r="CX22" s="302">
        <f t="shared" si="20"/>
        <v>6</v>
      </c>
      <c r="CY22" s="302" t="str">
        <f t="shared" si="21"/>
        <v/>
      </c>
      <c r="CZ22" s="435">
        <f t="shared" si="7"/>
        <v>0</v>
      </c>
      <c r="DA22" s="330">
        <f>'Forside og oppsummering'!$E$23</f>
        <v>0</v>
      </c>
      <c r="DB22" s="302" t="str">
        <f t="shared" si="22"/>
        <v>Prosjekt 1</v>
      </c>
      <c r="DC22" s="330" t="str">
        <f t="shared" si="8"/>
        <v>Tema for tjenesteutviklingsprosjekt 1.</v>
      </c>
      <c r="DD22" s="431" t="str">
        <f t="shared" si="9"/>
        <v>P1.2h_end</v>
      </c>
      <c r="DE22" s="302" t="str">
        <f t="shared" si="23"/>
        <v>P_.2h_end</v>
      </c>
      <c r="DF22" s="302" t="str">
        <f t="shared" si="24"/>
        <v/>
      </c>
      <c r="DG22" s="328">
        <v>0</v>
      </c>
      <c r="DH22" s="328">
        <v>0</v>
      </c>
      <c r="DI22" s="328">
        <v>0</v>
      </c>
      <c r="DJ22" s="328">
        <v>0</v>
      </c>
      <c r="DK22" s="328">
        <v>0</v>
      </c>
      <c r="DL22" s="328">
        <v>0</v>
      </c>
      <c r="DM22" s="328">
        <v>0</v>
      </c>
      <c r="DN22" s="328">
        <v>0</v>
      </c>
      <c r="DO22" s="328" t="str">
        <v>20230131_1336</v>
      </c>
      <c r="DP22" s="328">
        <v>6</v>
      </c>
      <c r="EG22" s="271">
        <v>0</v>
      </c>
      <c r="EH22" s="271" t="str">
        <v>Informasjon om kommunen</v>
      </c>
      <c r="EI22" s="271">
        <v>0</v>
      </c>
      <c r="EJ22" s="271" t="str">
        <v>1_saksbehandler2_tittel</v>
      </c>
      <c r="EK22" s="271" t="str">
        <v>1_saksbehandler2_tittel</v>
      </c>
      <c r="EL22" s="271" t="str">
        <v>Tittel / Rolle,  saksbehandler / Ansvarlig 2</v>
      </c>
      <c r="EM22" s="271" t="str">
        <v/>
      </c>
      <c r="EN22" s="271" t="str">
        <v/>
      </c>
      <c r="EO22" s="271" t="str">
        <v/>
      </c>
      <c r="EP22" s="271" t="str">
        <v/>
      </c>
      <c r="EQ22" s="271" t="str">
        <v/>
      </c>
      <c r="ER22" s="271" t="str">
        <v/>
      </c>
      <c r="ES22" s="271" t="str">
        <v/>
      </c>
      <c r="ET22" s="271">
        <v>0</v>
      </c>
      <c r="EU22" s="271" t="str">
        <v>20230131_1336</v>
      </c>
      <c r="EV22" s="271">
        <v>5</v>
      </c>
      <c r="EW22" s="275">
        <v>20</v>
      </c>
      <c r="FR22" s="310" t="s">
        <v>702</v>
      </c>
      <c r="FS22" s="310" t="s">
        <v>703</v>
      </c>
    </row>
    <row r="23" spans="5:175" x14ac:dyDescent="0.3">
      <c r="E23" s="262">
        <v>0</v>
      </c>
      <c r="F23" s="262">
        <v>0</v>
      </c>
      <c r="G23" s="262" t="str">
        <v>2.2c</v>
      </c>
      <c r="H23" s="262" t="str">
        <v>Habilitering/rehabilitering</v>
      </c>
      <c r="I23" s="275"/>
      <c r="J23" s="275"/>
      <c r="K23" s="302" t="b">
        <f>H23='Kompetansetilskudd og BPA'!$E$12</f>
        <v>0</v>
      </c>
      <c r="L23" s="302" t="b">
        <f t="shared" si="1"/>
        <v>0</v>
      </c>
      <c r="M23" s="302" t="b">
        <f t="shared" si="10"/>
        <v>0</v>
      </c>
      <c r="N23" s="302">
        <f t="shared" si="11"/>
        <v>3</v>
      </c>
      <c r="O23" s="302" t="str">
        <f t="shared" si="25"/>
        <v>2.2c</v>
      </c>
      <c r="P23" s="302" t="str">
        <f t="shared" si="33"/>
        <v>Habilitering/rehabilitering</v>
      </c>
      <c r="Q23" s="263" t="b">
        <v>0</v>
      </c>
      <c r="R23" s="263" t="b">
        <v>0</v>
      </c>
      <c r="S23" s="263" t="b">
        <v>0</v>
      </c>
      <c r="T23" s="263">
        <v>3</v>
      </c>
      <c r="U23" s="263" t="str">
        <v>2.3a</v>
      </c>
      <c r="V23" s="263" t="str">
        <v>Sykepleie</v>
      </c>
      <c r="W23" s="261" t="b">
        <v>0</v>
      </c>
      <c r="X23" s="261" t="b">
        <v>0</v>
      </c>
      <c r="Y23" s="261" t="b">
        <v>0</v>
      </c>
      <c r="Z23" s="261">
        <v>3</v>
      </c>
      <c r="AA23" s="261" t="str">
        <v>2.3d</v>
      </c>
      <c r="AB23" s="261" t="str">
        <v>Desentralisert vernepleie</v>
      </c>
      <c r="AC23" s="302" t="str">
        <f t="shared" si="12"/>
        <v/>
      </c>
      <c r="AD23" s="267">
        <f>'Forside og oppsummering'!$E$23</f>
        <v>0</v>
      </c>
      <c r="AE23" s="370" t="str">
        <f t="shared" si="3"/>
        <v>Kompetansetiltak (grunn-, videre- og etterutdanning)</v>
      </c>
      <c r="AF23" s="370" t="str">
        <f t="shared" si="4"/>
        <v>Bachelorutdanning helse- og sosialfag</v>
      </c>
      <c r="AG23" s="375" t="str">
        <f t="shared" si="13"/>
        <v>2.3d</v>
      </c>
      <c r="AH23" s="375" t="str">
        <f t="shared" si="14"/>
        <v>2.3d</v>
      </c>
      <c r="AI23" s="375" t="str">
        <f t="shared" si="15"/>
        <v>Desentralisert vernepleie</v>
      </c>
      <c r="AJ23" s="371" t="b">
        <v>0</v>
      </c>
      <c r="AK23" s="371" t="b">
        <v>0</v>
      </c>
      <c r="AL23" s="260" t="b">
        <v>0</v>
      </c>
      <c r="AM23" s="260">
        <v>3</v>
      </c>
      <c r="AT23" s="271">
        <f t="shared" si="26"/>
        <v>0</v>
      </c>
      <c r="AU23" s="271" t="str">
        <f t="shared" si="27"/>
        <v>Informasjon om kommunen</v>
      </c>
      <c r="AV23" s="271">
        <f t="shared" si="28"/>
        <v>0</v>
      </c>
      <c r="AW23" s="275" t="s">
        <v>516</v>
      </c>
      <c r="AX23" s="302" t="str">
        <f t="shared" si="34"/>
        <v>1_saksbehandler2_epost</v>
      </c>
      <c r="AY23" s="275" t="s">
        <v>519</v>
      </c>
      <c r="AZ23" s="271" t="str">
        <f>""</f>
        <v/>
      </c>
      <c r="BA23" s="271" t="str">
        <f>""</f>
        <v/>
      </c>
      <c r="BB23" s="271" t="str">
        <f>""</f>
        <v/>
      </c>
      <c r="BC23" s="271" t="str">
        <f>""</f>
        <v/>
      </c>
      <c r="BD23" s="271" t="str">
        <f>""</f>
        <v/>
      </c>
      <c r="BE23" s="271" t="str">
        <f>""</f>
        <v/>
      </c>
      <c r="BF23" s="271" t="str">
        <f>""</f>
        <v/>
      </c>
      <c r="BG23" s="271" t="str">
        <f>""</f>
        <v/>
      </c>
      <c r="BH23" s="271" t="str">
        <f>""</f>
        <v/>
      </c>
      <c r="BI23" s="271"/>
      <c r="BJ23" s="271" t="str">
        <f>'Forside og oppsummering'!$K$2</f>
        <v>20230131_1336</v>
      </c>
      <c r="BK23" s="275">
        <v>5</v>
      </c>
      <c r="BL23" s="269">
        <v>0</v>
      </c>
      <c r="BM23" s="269" t="str">
        <v>Informasjon om kommunen</v>
      </c>
      <c r="BN23" s="269">
        <v>0</v>
      </c>
      <c r="BO23" s="269" t="str">
        <v>1_saksbehandler2_epost</v>
      </c>
      <c r="BP23" s="269" t="str">
        <v>1_saksbehandler2_epost</v>
      </c>
      <c r="BQ23" s="269" t="str">
        <v>E-post, saksbehandler / Ansvarlig 2</v>
      </c>
      <c r="BR23" s="269" t="str">
        <v/>
      </c>
      <c r="BS23" s="269" t="str">
        <v/>
      </c>
      <c r="BT23" s="269" t="str">
        <v/>
      </c>
      <c r="BU23" s="269" t="str">
        <v/>
      </c>
      <c r="BV23" s="269" t="str">
        <v/>
      </c>
      <c r="BW23" s="269" t="str">
        <v/>
      </c>
      <c r="BX23" s="269" t="str">
        <v/>
      </c>
      <c r="BY23" s="269">
        <v>0</v>
      </c>
      <c r="BZ23" s="269" t="str">
        <v>20230131_1336</v>
      </c>
      <c r="CA23" s="269">
        <v>5</v>
      </c>
      <c r="CB23" s="275" t="b">
        <v>1</v>
      </c>
      <c r="CD23" s="313" t="str">
        <v>P1.3</v>
      </c>
      <c r="CE23" s="313" t="str">
        <v>Prosjektbeskrivelse: tjenesteutviklingsprosjekt 1.</v>
      </c>
      <c r="CF23" s="313">
        <v>0</v>
      </c>
      <c r="CG23" s="313"/>
      <c r="CH23" s="313"/>
      <c r="CI23" s="313"/>
      <c r="CJ23" s="313"/>
      <c r="CK23" s="313"/>
      <c r="CL23" s="313"/>
      <c r="CM23" s="313"/>
      <c r="CN23" s="313">
        <v>0</v>
      </c>
      <c r="CO23" s="319" t="b">
        <f t="shared" si="29"/>
        <v>1</v>
      </c>
      <c r="CP23" s="319" t="b">
        <f t="shared" si="30"/>
        <v>0</v>
      </c>
      <c r="CQ23" s="319" t="b">
        <f t="shared" si="5"/>
        <v>0</v>
      </c>
      <c r="CR23" s="319" t="b">
        <f t="shared" si="32"/>
        <v>0</v>
      </c>
      <c r="CS23" s="430" t="b">
        <f t="shared" si="16"/>
        <v>0</v>
      </c>
      <c r="CT23" s="302" t="str">
        <f t="shared" si="17"/>
        <v/>
      </c>
      <c r="CU23" s="302" t="b">
        <f t="shared" si="18"/>
        <v>1</v>
      </c>
      <c r="CV23" s="319" t="b">
        <f t="shared" si="19"/>
        <v>0</v>
      </c>
      <c r="CW23" s="302" t="str">
        <f>'Forside og oppsummering'!$K$2</f>
        <v>20230131_1336</v>
      </c>
      <c r="CX23" s="302">
        <f t="shared" si="20"/>
        <v>2</v>
      </c>
      <c r="CY23" s="302" t="str">
        <f t="shared" si="21"/>
        <v/>
      </c>
      <c r="CZ23" s="435" t="str">
        <f t="shared" si="7"/>
        <v>P1.3</v>
      </c>
      <c r="DA23" s="330">
        <f>'Forside og oppsummering'!$E$23</f>
        <v>0</v>
      </c>
      <c r="DB23" s="302" t="str">
        <f t="shared" si="22"/>
        <v>Prosjekt 1</v>
      </c>
      <c r="DC23" s="330" t="str">
        <f t="shared" si="8"/>
        <v>Prosjektbeskrivelse: tjenesteutviklingsprosjekt 1.</v>
      </c>
      <c r="DD23" s="431" t="str">
        <f t="shared" si="9"/>
        <v>P1.3</v>
      </c>
      <c r="DE23" s="302" t="str">
        <f t="shared" si="23"/>
        <v>P_.3</v>
      </c>
      <c r="DF23" s="302">
        <f t="shared" si="24"/>
        <v>0</v>
      </c>
      <c r="DG23" s="328">
        <v>0</v>
      </c>
      <c r="DH23" s="328">
        <v>0</v>
      </c>
      <c r="DI23" s="328">
        <v>0</v>
      </c>
      <c r="DJ23" s="328">
        <v>0</v>
      </c>
      <c r="DK23" s="328">
        <v>0</v>
      </c>
      <c r="DL23" s="328">
        <v>0</v>
      </c>
      <c r="DM23" s="328">
        <v>0</v>
      </c>
      <c r="DN23" s="328">
        <v>0</v>
      </c>
      <c r="DO23" s="328" t="str">
        <v>20230131_1336</v>
      </c>
      <c r="DP23" s="328">
        <v>2</v>
      </c>
      <c r="EG23" s="271">
        <v>0</v>
      </c>
      <c r="EH23" s="271" t="str">
        <v>Informasjon om kommunen</v>
      </c>
      <c r="EI23" s="271">
        <v>0</v>
      </c>
      <c r="EJ23" s="271" t="str">
        <v>1_saksbehandler2_epost</v>
      </c>
      <c r="EK23" s="271" t="str">
        <v>1_saksbehandler2_epost</v>
      </c>
      <c r="EL23" s="271" t="str">
        <v>E-post, saksbehandler / Ansvarlig 2</v>
      </c>
      <c r="EM23" s="271" t="str">
        <v/>
      </c>
      <c r="EN23" s="271" t="str">
        <v/>
      </c>
      <c r="EO23" s="271" t="str">
        <v/>
      </c>
      <c r="EP23" s="271" t="str">
        <v/>
      </c>
      <c r="EQ23" s="271" t="str">
        <v/>
      </c>
      <c r="ER23" s="271" t="str">
        <v/>
      </c>
      <c r="ES23" s="271" t="str">
        <v/>
      </c>
      <c r="ET23" s="271">
        <v>0</v>
      </c>
      <c r="EU23" s="271" t="str">
        <v>20230131_1336</v>
      </c>
      <c r="EV23" s="271">
        <v>5</v>
      </c>
      <c r="EW23" s="275">
        <v>21</v>
      </c>
      <c r="FR23" s="310" t="s">
        <v>705</v>
      </c>
      <c r="FS23" s="310" t="s">
        <v>706</v>
      </c>
    </row>
    <row r="24" spans="5:175" x14ac:dyDescent="0.3">
      <c r="E24" s="262">
        <v>0</v>
      </c>
      <c r="F24" s="262">
        <v>0</v>
      </c>
      <c r="G24" s="262" t="str">
        <v>2.2d</v>
      </c>
      <c r="H24" s="262" t="str">
        <v>Kreftomsorg/lindrende behandling</v>
      </c>
      <c r="I24" s="275"/>
      <c r="J24" s="275"/>
      <c r="K24" s="302" t="b">
        <f>H24='Kompetansetilskudd og BPA'!$E$12</f>
        <v>0</v>
      </c>
      <c r="L24" s="302" t="b">
        <f t="shared" si="1"/>
        <v>0</v>
      </c>
      <c r="M24" s="302" t="b">
        <f t="shared" si="10"/>
        <v>0</v>
      </c>
      <c r="N24" s="302">
        <f t="shared" si="11"/>
        <v>3</v>
      </c>
      <c r="O24" s="302" t="str">
        <f t="shared" si="25"/>
        <v>2.2d</v>
      </c>
      <c r="P24" s="302" t="str">
        <f t="shared" si="33"/>
        <v>Kreftomsorg/lindrende behandling</v>
      </c>
      <c r="Q24" s="263" t="b">
        <v>0</v>
      </c>
      <c r="R24" s="263" t="b">
        <v>0</v>
      </c>
      <c r="S24" s="263" t="b">
        <v>0</v>
      </c>
      <c r="T24" s="263">
        <v>3</v>
      </c>
      <c r="U24" s="263" t="str">
        <v>2.3b</v>
      </c>
      <c r="V24" s="263" t="str">
        <v>Desentralisert sykepleie</v>
      </c>
      <c r="W24" s="261" t="b">
        <v>0</v>
      </c>
      <c r="X24" s="261" t="b">
        <v>0</v>
      </c>
      <c r="Y24" s="261" t="b">
        <v>0</v>
      </c>
      <c r="Z24" s="261">
        <v>3</v>
      </c>
      <c r="AA24" s="261" t="str">
        <v>2.3e</v>
      </c>
      <c r="AB24" s="261" t="str">
        <v>Fysioterapi</v>
      </c>
      <c r="AC24" s="302" t="str">
        <f t="shared" si="12"/>
        <v/>
      </c>
      <c r="AD24" s="267">
        <f>'Forside og oppsummering'!$E$23</f>
        <v>0</v>
      </c>
      <c r="AE24" s="370" t="str">
        <f t="shared" si="3"/>
        <v>Kompetansetiltak (grunn-, videre- og etterutdanning)</v>
      </c>
      <c r="AF24" s="370" t="str">
        <f t="shared" si="4"/>
        <v>Bachelorutdanning helse- og sosialfag</v>
      </c>
      <c r="AG24" s="375" t="str">
        <f t="shared" si="13"/>
        <v>2.3e</v>
      </c>
      <c r="AH24" s="375" t="str">
        <f t="shared" si="14"/>
        <v>2.3e</v>
      </c>
      <c r="AI24" s="375" t="str">
        <f t="shared" si="15"/>
        <v>Fysioterapi</v>
      </c>
      <c r="AJ24" s="371" t="b">
        <v>0</v>
      </c>
      <c r="AK24" s="371" t="b">
        <v>0</v>
      </c>
      <c r="AL24" s="260" t="b">
        <v>0</v>
      </c>
      <c r="AM24" s="260">
        <v>3</v>
      </c>
      <c r="AT24" s="271">
        <f t="shared" si="26"/>
        <v>0</v>
      </c>
      <c r="AU24" s="271" t="str">
        <f t="shared" si="27"/>
        <v>Informasjon om kommunen</v>
      </c>
      <c r="AV24" s="271">
        <f t="shared" si="28"/>
        <v>0</v>
      </c>
      <c r="AW24" s="275" t="s">
        <v>510</v>
      </c>
      <c r="AX24" s="302" t="str">
        <f t="shared" si="34"/>
        <v>1_saksbehandler2_telefon</v>
      </c>
      <c r="AY24" s="275" t="s">
        <v>507</v>
      </c>
      <c r="AZ24" s="271" t="str">
        <f>""</f>
        <v/>
      </c>
      <c r="BA24" s="271" t="str">
        <f>""</f>
        <v/>
      </c>
      <c r="BB24" s="271" t="str">
        <f>""</f>
        <v/>
      </c>
      <c r="BC24" s="271" t="str">
        <f>""</f>
        <v/>
      </c>
      <c r="BD24" s="271" t="str">
        <f>""</f>
        <v/>
      </c>
      <c r="BE24" s="271" t="str">
        <f>""</f>
        <v/>
      </c>
      <c r="BF24" s="271" t="str">
        <f>""</f>
        <v/>
      </c>
      <c r="BG24" s="271" t="str">
        <f>""</f>
        <v/>
      </c>
      <c r="BH24" s="271" t="str">
        <f>""</f>
        <v/>
      </c>
      <c r="BI24" s="271"/>
      <c r="BJ24" s="271" t="str">
        <f>'Forside og oppsummering'!$K$2</f>
        <v>20230131_1336</v>
      </c>
      <c r="BK24" s="275">
        <v>5</v>
      </c>
      <c r="BL24" s="269">
        <v>0</v>
      </c>
      <c r="BM24" s="269" t="str">
        <v>Informasjon om kommunen</v>
      </c>
      <c r="BN24" s="269">
        <v>0</v>
      </c>
      <c r="BO24" s="269" t="str">
        <v>1_saksbehandler2_telefon</v>
      </c>
      <c r="BP24" s="269" t="str">
        <v>1_saksbehandler2_telefon</v>
      </c>
      <c r="BQ24" s="269" t="str">
        <v>Telefon, saksbehandler / Ansvarlig 2</v>
      </c>
      <c r="BR24" s="269" t="str">
        <v/>
      </c>
      <c r="BS24" s="269" t="str">
        <v/>
      </c>
      <c r="BT24" s="269" t="str">
        <v/>
      </c>
      <c r="BU24" s="269" t="str">
        <v/>
      </c>
      <c r="BV24" s="269" t="str">
        <v/>
      </c>
      <c r="BW24" s="269" t="str">
        <v/>
      </c>
      <c r="BX24" s="269" t="str">
        <v/>
      </c>
      <c r="BY24" s="269">
        <v>0</v>
      </c>
      <c r="BZ24" s="269" t="str">
        <v>20230131_1336</v>
      </c>
      <c r="CA24" s="269">
        <v>5</v>
      </c>
      <c r="CB24" s="275" t="b">
        <v>1</v>
      </c>
      <c r="CD24" s="313">
        <v>0</v>
      </c>
      <c r="CE24" s="313" t="str">
        <v>- Fyll inn deltaljer for tjenesteutviklingsprosjektet der dette er hensiktsmessig
- Forsøk å skrive kortfattet (Med et detaljnivå som står i rimelig forhold til tjenesteutviklingsprosjektets omfang)</v>
      </c>
      <c r="CF24" s="313">
        <v>0</v>
      </c>
      <c r="CG24" s="313"/>
      <c r="CH24" s="313"/>
      <c r="CI24" s="313"/>
      <c r="CJ24" s="313"/>
      <c r="CK24" s="313"/>
      <c r="CL24" s="313"/>
      <c r="CM24" s="313"/>
      <c r="CN24" s="313">
        <v>0</v>
      </c>
      <c r="CO24" s="319" t="b">
        <f t="shared" si="29"/>
        <v>0</v>
      </c>
      <c r="CP24" s="319" t="b">
        <f t="shared" si="30"/>
        <v>0</v>
      </c>
      <c r="CQ24" s="319" t="b">
        <f t="shared" si="5"/>
        <v>0</v>
      </c>
      <c r="CR24" s="319" t="b">
        <f t="shared" si="32"/>
        <v>1</v>
      </c>
      <c r="CS24" s="430" t="b">
        <f t="shared" si="16"/>
        <v>0</v>
      </c>
      <c r="CT24" s="302" t="str">
        <f t="shared" si="17"/>
        <v/>
      </c>
      <c r="CU24" s="302" t="b">
        <f t="shared" si="18"/>
        <v>1</v>
      </c>
      <c r="CV24" s="319" t="b">
        <f t="shared" si="19"/>
        <v>0</v>
      </c>
      <c r="CW24" s="302" t="str">
        <f>'Forside og oppsummering'!$K$2</f>
        <v>20230131_1336</v>
      </c>
      <c r="CX24" s="302">
        <f t="shared" si="20"/>
        <v>4</v>
      </c>
      <c r="CY24" s="302" t="str">
        <f t="shared" si="21"/>
        <v/>
      </c>
      <c r="CZ24" s="435" t="str">
        <f t="shared" si="7"/>
        <v>- Fyll inn deltaljer for tjenesteutviklingsprosjektet der dette er hensiktsmessig
- Forsøk å skrive kortfattet (Med et detaljnivå som står i rimelig forhold til tjenesteutviklingsprosjektets omfang)</v>
      </c>
      <c r="DA24" s="330">
        <f>'Forside og oppsummering'!$E$23</f>
        <v>0</v>
      </c>
      <c r="DB24" s="302" t="str">
        <f t="shared" si="22"/>
        <v>Prosjekt 1</v>
      </c>
      <c r="DC24" s="330" t="str">
        <f t="shared" si="8"/>
        <v>Prosjektbeskrivelse: tjenesteutviklingsprosjekt 1.</v>
      </c>
      <c r="DD24" s="431" t="str">
        <f t="shared" si="9"/>
        <v>- Fyll inn deltaljer for tjenesteutviklingsprosjektet der dette er hensiktsmessig
- Forsøk å skrive kortfattet (Med et detaljnivå som står i rimelig forhold til tjenesteutviklingsprosjektets omfang)</v>
      </c>
      <c r="DE24" s="302" t="str">
        <f t="shared" si="23"/>
        <v>P_Fyll inn deltaljer for tjenesteutviklingsprosjektet der dette er hensiktsmessig
- Forsøk å skrive kortfattet (Med et detaljnivå som står i rimelig forhold til tjenesteutviklingsprosjektets omfang)</v>
      </c>
      <c r="DF24" s="302">
        <f t="shared" si="24"/>
        <v>0</v>
      </c>
      <c r="DG24" s="328">
        <v>0</v>
      </c>
      <c r="DH24" s="328">
        <v>0</v>
      </c>
      <c r="DI24" s="328">
        <v>0</v>
      </c>
      <c r="DJ24" s="328">
        <v>0</v>
      </c>
      <c r="DK24" s="328">
        <v>0</v>
      </c>
      <c r="DL24" s="328">
        <v>0</v>
      </c>
      <c r="DM24" s="328">
        <v>0</v>
      </c>
      <c r="DN24" s="328">
        <v>0</v>
      </c>
      <c r="DO24" s="328" t="str">
        <v>20230131_1336</v>
      </c>
      <c r="DP24" s="328">
        <v>4</v>
      </c>
      <c r="EG24" s="271">
        <v>0</v>
      </c>
      <c r="EH24" s="271" t="str">
        <v>Informasjon om kommunen</v>
      </c>
      <c r="EI24" s="271">
        <v>0</v>
      </c>
      <c r="EJ24" s="271" t="str">
        <v>1_saksbehandler2_telefon</v>
      </c>
      <c r="EK24" s="271" t="str">
        <v>1_saksbehandler2_telefon</v>
      </c>
      <c r="EL24" s="271" t="str">
        <v>Telefon, saksbehandler / Ansvarlig 2</v>
      </c>
      <c r="EM24" s="271" t="str">
        <v/>
      </c>
      <c r="EN24" s="271" t="str">
        <v/>
      </c>
      <c r="EO24" s="271" t="str">
        <v/>
      </c>
      <c r="EP24" s="271" t="str">
        <v/>
      </c>
      <c r="EQ24" s="271" t="str">
        <v/>
      </c>
      <c r="ER24" s="271" t="str">
        <v/>
      </c>
      <c r="ES24" s="271" t="str">
        <v/>
      </c>
      <c r="ET24" s="271">
        <v>0</v>
      </c>
      <c r="EU24" s="271" t="str">
        <v>20230131_1336</v>
      </c>
      <c r="EV24" s="271">
        <v>5</v>
      </c>
      <c r="EW24" s="436">
        <v>22</v>
      </c>
      <c r="FR24" s="310" t="s">
        <v>707</v>
      </c>
      <c r="FS24" s="310" t="s">
        <v>708</v>
      </c>
    </row>
    <row r="25" spans="5:175" x14ac:dyDescent="0.3">
      <c r="E25" s="262">
        <v>0</v>
      </c>
      <c r="F25" s="262">
        <v>0</v>
      </c>
      <c r="G25" s="262" t="str">
        <v>2.2e</v>
      </c>
      <c r="H25" s="262" t="str">
        <v>Veiledning</v>
      </c>
      <c r="I25" s="275"/>
      <c r="J25" s="275"/>
      <c r="K25" s="302" t="b">
        <f>H25='Kompetansetilskudd og BPA'!$E$12</f>
        <v>0</v>
      </c>
      <c r="L25" s="302" t="b">
        <f t="shared" si="1"/>
        <v>0</v>
      </c>
      <c r="M25" s="302" t="b">
        <f t="shared" si="10"/>
        <v>0</v>
      </c>
      <c r="N25" s="302">
        <f t="shared" si="11"/>
        <v>3</v>
      </c>
      <c r="O25" s="302" t="str">
        <f t="shared" si="25"/>
        <v>2.2e</v>
      </c>
      <c r="P25" s="302" t="str">
        <f t="shared" si="33"/>
        <v>Veiledning</v>
      </c>
      <c r="Q25" s="263" t="b">
        <v>0</v>
      </c>
      <c r="R25" s="263" t="b">
        <v>0</v>
      </c>
      <c r="S25" s="263" t="b">
        <v>0</v>
      </c>
      <c r="T25" s="263">
        <v>3</v>
      </c>
      <c r="U25" s="263" t="str">
        <v>2.3c</v>
      </c>
      <c r="V25" s="263" t="str">
        <v>Vernepleie</v>
      </c>
      <c r="W25" s="261" t="b">
        <v>0</v>
      </c>
      <c r="X25" s="261" t="b">
        <v>0</v>
      </c>
      <c r="Y25" s="261" t="b">
        <v>0</v>
      </c>
      <c r="Z25" s="261">
        <v>3</v>
      </c>
      <c r="AA25" s="261" t="str">
        <v>2.3f</v>
      </c>
      <c r="AB25" s="261" t="str">
        <v>Ergoterapi</v>
      </c>
      <c r="AC25" s="302" t="str">
        <f t="shared" si="12"/>
        <v/>
      </c>
      <c r="AD25" s="267">
        <f>'Forside og oppsummering'!$E$23</f>
        <v>0</v>
      </c>
      <c r="AE25" s="370" t="str">
        <f t="shared" si="3"/>
        <v>Kompetansetiltak (grunn-, videre- og etterutdanning)</v>
      </c>
      <c r="AF25" s="370" t="str">
        <f t="shared" si="4"/>
        <v>Bachelorutdanning helse- og sosialfag</v>
      </c>
      <c r="AG25" s="375" t="str">
        <f t="shared" si="13"/>
        <v>2.3f</v>
      </c>
      <c r="AH25" s="375" t="str">
        <f t="shared" si="14"/>
        <v>2.3f</v>
      </c>
      <c r="AI25" s="375" t="str">
        <f t="shared" si="15"/>
        <v>Ergoterapi</v>
      </c>
      <c r="AJ25" s="371" t="b">
        <v>0</v>
      </c>
      <c r="AK25" s="371" t="b">
        <v>0</v>
      </c>
      <c r="AL25" s="260" t="b">
        <v>0</v>
      </c>
      <c r="AM25" s="260">
        <v>3</v>
      </c>
      <c r="AT25" s="271">
        <f t="shared" si="26"/>
        <v>0</v>
      </c>
      <c r="AU25" s="271" t="str">
        <f t="shared" si="27"/>
        <v>Informasjon om kommunen</v>
      </c>
      <c r="AV25" s="271">
        <f t="shared" si="28"/>
        <v>0</v>
      </c>
      <c r="AW25" s="275"/>
      <c r="AX25" s="302">
        <f t="shared" si="34"/>
        <v>0</v>
      </c>
      <c r="AY25" s="275"/>
      <c r="AZ25" s="271" t="str">
        <f>""</f>
        <v/>
      </c>
      <c r="BA25" s="271" t="str">
        <f>""</f>
        <v/>
      </c>
      <c r="BB25" s="271" t="str">
        <f>""</f>
        <v/>
      </c>
      <c r="BC25" s="271" t="str">
        <f>""</f>
        <v/>
      </c>
      <c r="BD25" s="271" t="str">
        <f>""</f>
        <v/>
      </c>
      <c r="BE25" s="271" t="str">
        <f>""</f>
        <v/>
      </c>
      <c r="BF25" s="271" t="str">
        <f>""</f>
        <v/>
      </c>
      <c r="BG25" s="271" t="str">
        <f>""</f>
        <v/>
      </c>
      <c r="BH25" s="271" t="str">
        <f>""</f>
        <v/>
      </c>
      <c r="BI25" s="271"/>
      <c r="BJ25" s="271" t="str">
        <f>'Forside og oppsummering'!$K$2</f>
        <v>20230131_1336</v>
      </c>
      <c r="BK25" s="275">
        <v>5</v>
      </c>
      <c r="BL25" s="269">
        <v>0</v>
      </c>
      <c r="BM25" s="269" t="str">
        <v>Informasjon om kommunen</v>
      </c>
      <c r="BN25" s="269">
        <v>0</v>
      </c>
      <c r="BO25" s="269">
        <v>0</v>
      </c>
      <c r="BP25" s="269">
        <v>0</v>
      </c>
      <c r="BQ25" s="269">
        <v>0</v>
      </c>
      <c r="BR25" s="269" t="str">
        <v/>
      </c>
      <c r="BS25" s="269" t="str">
        <v/>
      </c>
      <c r="BT25" s="269" t="str">
        <v/>
      </c>
      <c r="BU25" s="269" t="str">
        <v/>
      </c>
      <c r="BV25" s="269" t="str">
        <v/>
      </c>
      <c r="BW25" s="269" t="str">
        <v/>
      </c>
      <c r="BX25" s="269" t="str">
        <v/>
      </c>
      <c r="BY25" s="269">
        <v>0</v>
      </c>
      <c r="BZ25" s="269" t="str">
        <v>20230131_1336</v>
      </c>
      <c r="CA25" s="269">
        <v>5</v>
      </c>
      <c r="CB25" s="275" t="b">
        <v>0</v>
      </c>
      <c r="CD25" s="313">
        <v>0</v>
      </c>
      <c r="CE25" s="313" t="str">
        <v>P1.3a</v>
      </c>
      <c r="CF25" s="313" t="str">
        <v>Kort beskrivelse</v>
      </c>
      <c r="CG25" s="313"/>
      <c r="CH25" s="313"/>
      <c r="CI25" s="313"/>
      <c r="CJ25" s="313"/>
      <c r="CK25" s="313"/>
      <c r="CL25" s="313"/>
      <c r="CM25" s="313"/>
      <c r="CN25" s="313">
        <v>0</v>
      </c>
      <c r="CO25" s="319" t="b">
        <f t="shared" si="29"/>
        <v>0</v>
      </c>
      <c r="CP25" s="319" t="b">
        <f t="shared" si="30"/>
        <v>0</v>
      </c>
      <c r="CQ25" s="319" t="b">
        <f t="shared" si="5"/>
        <v>0</v>
      </c>
      <c r="CR25" s="319" t="b">
        <f t="shared" si="32"/>
        <v>0</v>
      </c>
      <c r="CS25" s="430" t="b">
        <f t="shared" si="16"/>
        <v>0</v>
      </c>
      <c r="CT25" s="302" t="str">
        <f t="shared" si="17"/>
        <v/>
      </c>
      <c r="CU25" s="302" t="b">
        <f t="shared" si="18"/>
        <v>1</v>
      </c>
      <c r="CV25" s="319" t="b">
        <f t="shared" si="19"/>
        <v>0</v>
      </c>
      <c r="CW25" s="302" t="str">
        <f>'Forside og oppsummering'!$K$2</f>
        <v>20230131_1336</v>
      </c>
      <c r="CX25" s="302">
        <f t="shared" si="20"/>
        <v>4</v>
      </c>
      <c r="CY25" s="302" t="str">
        <f t="shared" si="21"/>
        <v/>
      </c>
      <c r="CZ25" s="435" t="str">
        <f t="shared" si="7"/>
        <v>P1.3a</v>
      </c>
      <c r="DA25" s="330">
        <f>'Forside og oppsummering'!$E$23</f>
        <v>0</v>
      </c>
      <c r="DB25" s="302" t="str">
        <f t="shared" si="22"/>
        <v>Prosjekt 1</v>
      </c>
      <c r="DC25" s="330" t="str">
        <f t="shared" si="8"/>
        <v>Prosjektbeskrivelse: tjenesteutviklingsprosjekt 1.</v>
      </c>
      <c r="DD25" s="431" t="str">
        <f t="shared" si="9"/>
        <v>P1.3a</v>
      </c>
      <c r="DE25" s="302" t="str">
        <f t="shared" si="23"/>
        <v>P_.3a</v>
      </c>
      <c r="DF25" s="302" t="str">
        <f t="shared" si="24"/>
        <v>Kort beskrivelse</v>
      </c>
      <c r="DG25" s="328">
        <v>0</v>
      </c>
      <c r="DH25" s="328">
        <v>0</v>
      </c>
      <c r="DI25" s="328">
        <v>0</v>
      </c>
      <c r="DJ25" s="328">
        <v>0</v>
      </c>
      <c r="DK25" s="328">
        <v>0</v>
      </c>
      <c r="DL25" s="328">
        <v>0</v>
      </c>
      <c r="DM25" s="328">
        <v>0</v>
      </c>
      <c r="DN25" s="328">
        <v>0</v>
      </c>
      <c r="DO25" s="328" t="str">
        <v>20230131_1336</v>
      </c>
      <c r="DP25" s="328">
        <v>4</v>
      </c>
      <c r="EG25" s="271">
        <v>0</v>
      </c>
      <c r="EH25" s="271" t="str">
        <v>Informasjon om kommunen</v>
      </c>
      <c r="EI25" s="271">
        <v>0</v>
      </c>
      <c r="EJ25" s="271" t="str">
        <v>1_end</v>
      </c>
      <c r="EK25" s="271" t="str">
        <v>1_end</v>
      </c>
      <c r="EL25" s="271" t="str">
        <v/>
      </c>
      <c r="EM25" s="271" t="str">
        <v/>
      </c>
      <c r="EN25" s="271" t="str">
        <v/>
      </c>
      <c r="EO25" s="271" t="str">
        <v/>
      </c>
      <c r="EP25" s="271" t="str">
        <v/>
      </c>
      <c r="EQ25" s="271" t="str">
        <v/>
      </c>
      <c r="ER25" s="271" t="str">
        <v/>
      </c>
      <c r="ES25" s="271" t="str">
        <v/>
      </c>
      <c r="ET25" s="271">
        <v>0</v>
      </c>
      <c r="EU25" s="271" t="str">
        <v>20230131_1336</v>
      </c>
      <c r="EV25" s="271">
        <v>6</v>
      </c>
      <c r="EW25" s="275">
        <v>23</v>
      </c>
      <c r="FR25" s="310" t="s">
        <v>754</v>
      </c>
      <c r="FS25" s="310" t="s">
        <v>755</v>
      </c>
    </row>
    <row r="26" spans="5:175" x14ac:dyDescent="0.3">
      <c r="E26" s="262">
        <v>0</v>
      </c>
      <c r="F26" s="262">
        <v>0</v>
      </c>
      <c r="G26" s="262" t="str">
        <v>2.2f</v>
      </c>
      <c r="H26" s="262" t="str">
        <v>Annen fagskoleutdanning</v>
      </c>
      <c r="I26" s="275"/>
      <c r="J26" s="275"/>
      <c r="K26" s="302" t="b">
        <f>H26='Kompetansetilskudd og BPA'!$E$12</f>
        <v>0</v>
      </c>
      <c r="L26" s="302" t="b">
        <f t="shared" si="1"/>
        <v>0</v>
      </c>
      <c r="M26" s="302" t="b">
        <f t="shared" si="10"/>
        <v>0</v>
      </c>
      <c r="N26" s="302">
        <f t="shared" si="11"/>
        <v>3</v>
      </c>
      <c r="O26" s="302" t="str">
        <f t="shared" si="25"/>
        <v>2.2f</v>
      </c>
      <c r="P26" s="302" t="str">
        <f t="shared" si="33"/>
        <v>Annen fagskoleutdanning</v>
      </c>
      <c r="Q26" s="263" t="b">
        <v>0</v>
      </c>
      <c r="R26" s="263" t="b">
        <v>0</v>
      </c>
      <c r="S26" s="263" t="b">
        <v>0</v>
      </c>
      <c r="T26" s="263">
        <v>3</v>
      </c>
      <c r="U26" s="263" t="str">
        <v>2.3d</v>
      </c>
      <c r="V26" s="263" t="str">
        <v>Desentralisert vernepleie</v>
      </c>
      <c r="W26" s="261" t="b">
        <v>0</v>
      </c>
      <c r="X26" s="261" t="b">
        <v>0</v>
      </c>
      <c r="Y26" s="261" t="b">
        <v>0</v>
      </c>
      <c r="Z26" s="261">
        <v>3</v>
      </c>
      <c r="AA26" s="261" t="str">
        <v>2.3g</v>
      </c>
      <c r="AB26" s="261" t="str">
        <v>Sosial arbeid (sosionom)</v>
      </c>
      <c r="AC26" s="302" t="str">
        <f t="shared" si="12"/>
        <v/>
      </c>
      <c r="AD26" s="267">
        <f>'Forside og oppsummering'!$E$23</f>
        <v>0</v>
      </c>
      <c r="AE26" s="370" t="str">
        <f t="shared" si="3"/>
        <v>Kompetansetiltak (grunn-, videre- og etterutdanning)</v>
      </c>
      <c r="AF26" s="370" t="str">
        <f t="shared" si="4"/>
        <v>Bachelorutdanning helse- og sosialfag</v>
      </c>
      <c r="AG26" s="375" t="str">
        <f t="shared" si="13"/>
        <v>2.3g</v>
      </c>
      <c r="AH26" s="375" t="str">
        <f t="shared" si="14"/>
        <v>2.3g</v>
      </c>
      <c r="AI26" s="375" t="str">
        <f t="shared" si="15"/>
        <v>Sosial arbeid (sosionom)</v>
      </c>
      <c r="AJ26" s="371" t="b">
        <v>0</v>
      </c>
      <c r="AK26" s="371" t="b">
        <v>0</v>
      </c>
      <c r="AL26" s="260" t="b">
        <v>0</v>
      </c>
      <c r="AM26" s="260">
        <v>3</v>
      </c>
      <c r="AT26" s="271">
        <f t="shared" si="26"/>
        <v>0</v>
      </c>
      <c r="AU26" s="271" t="str">
        <f t="shared" si="27"/>
        <v>Informasjon om kommunen</v>
      </c>
      <c r="AV26" s="271">
        <f t="shared" si="28"/>
        <v>0</v>
      </c>
      <c r="AW26" s="275" t="s">
        <v>484</v>
      </c>
      <c r="AX26" s="302" t="str">
        <f>AW26</f>
        <v>1_end</v>
      </c>
      <c r="AY26" s="271" t="str">
        <f>""</f>
        <v/>
      </c>
      <c r="AZ26" s="271" t="str">
        <f>""</f>
        <v/>
      </c>
      <c r="BA26" s="271" t="str">
        <f>""</f>
        <v/>
      </c>
      <c r="BB26" s="271" t="str">
        <f>""</f>
        <v/>
      </c>
      <c r="BC26" s="271" t="str">
        <f>""</f>
        <v/>
      </c>
      <c r="BD26" s="271" t="str">
        <f>""</f>
        <v/>
      </c>
      <c r="BE26" s="271" t="str">
        <f>""</f>
        <v/>
      </c>
      <c r="BF26" s="271" t="str">
        <f>""</f>
        <v/>
      </c>
      <c r="BG26" s="271" t="str">
        <f>""</f>
        <v/>
      </c>
      <c r="BH26" s="271" t="str">
        <f>""</f>
        <v/>
      </c>
      <c r="BI26" s="271"/>
      <c r="BJ26" s="271" t="str">
        <f>'Forside og oppsummering'!$K$2</f>
        <v>20230131_1336</v>
      </c>
      <c r="BK26" s="275">
        <v>6</v>
      </c>
      <c r="BL26" s="269">
        <v>0</v>
      </c>
      <c r="BM26" s="269" t="str">
        <v>Informasjon om kommunen</v>
      </c>
      <c r="BN26" s="269">
        <v>0</v>
      </c>
      <c r="BO26" s="269" t="str">
        <v>1_end</v>
      </c>
      <c r="BP26" s="269" t="str">
        <v>1_end</v>
      </c>
      <c r="BQ26" s="269" t="str">
        <v/>
      </c>
      <c r="BR26" s="269" t="str">
        <v/>
      </c>
      <c r="BS26" s="269" t="str">
        <v/>
      </c>
      <c r="BT26" s="269" t="str">
        <v/>
      </c>
      <c r="BU26" s="269" t="str">
        <v/>
      </c>
      <c r="BV26" s="269" t="str">
        <v/>
      </c>
      <c r="BW26" s="269" t="str">
        <v/>
      </c>
      <c r="BX26" s="269" t="str">
        <v/>
      </c>
      <c r="BY26" s="269">
        <v>0</v>
      </c>
      <c r="BZ26" s="269" t="str">
        <v>20230131_1336</v>
      </c>
      <c r="CA26" s="269">
        <v>6</v>
      </c>
      <c r="CB26" s="275" t="b">
        <v>1</v>
      </c>
      <c r="CD26" s="313">
        <v>0</v>
      </c>
      <c r="CE26" s="313">
        <v>0</v>
      </c>
      <c r="CF26" s="313" t="str">
        <v>Gi en kort beskrivelse av tjenesteutviklingsprosjektet, herunder delprosjekter, tiltak og bakgrunn for tjenesteutviklingsprosjektet</v>
      </c>
      <c r="CG26" s="313"/>
      <c r="CH26" s="313"/>
      <c r="CI26" s="313"/>
      <c r="CJ26" s="313"/>
      <c r="CK26" s="313"/>
      <c r="CL26" s="313"/>
      <c r="CM26" s="313"/>
      <c r="CN26" s="313">
        <v>0</v>
      </c>
      <c r="CO26" s="319" t="b">
        <f t="shared" si="29"/>
        <v>0</v>
      </c>
      <c r="CP26" s="319" t="b">
        <f t="shared" si="30"/>
        <v>0</v>
      </c>
      <c r="CQ26" s="319" t="b">
        <f t="shared" si="5"/>
        <v>0</v>
      </c>
      <c r="CR26" s="319" t="b">
        <f t="shared" si="32"/>
        <v>1</v>
      </c>
      <c r="CS26" s="430" t="b">
        <f t="shared" si="16"/>
        <v>0</v>
      </c>
      <c r="CT26" s="302" t="str">
        <f t="shared" si="17"/>
        <v/>
      </c>
      <c r="CU26" s="302" t="b">
        <f t="shared" si="18"/>
        <v>1</v>
      </c>
      <c r="CV26" s="319" t="b">
        <f t="shared" si="19"/>
        <v>0</v>
      </c>
      <c r="CW26" s="302" t="str">
        <f>'Forside og oppsummering'!$K$2</f>
        <v>20230131_1336</v>
      </c>
      <c r="CX26" s="302">
        <f t="shared" si="20"/>
        <v>4</v>
      </c>
      <c r="CY26" s="302" t="str">
        <f t="shared" si="21"/>
        <v/>
      </c>
      <c r="CZ26" s="435">
        <f t="shared" si="7"/>
        <v>0</v>
      </c>
      <c r="DA26" s="330">
        <f>'Forside og oppsummering'!$E$23</f>
        <v>0</v>
      </c>
      <c r="DB26" s="302" t="str">
        <f t="shared" si="22"/>
        <v>Prosjekt 1</v>
      </c>
      <c r="DC26" s="330" t="str">
        <f t="shared" si="8"/>
        <v>Prosjektbeskrivelse: tjenesteutviklingsprosjekt 1.</v>
      </c>
      <c r="DD26" s="431">
        <f t="shared" si="9"/>
        <v>0</v>
      </c>
      <c r="DE26" s="302" t="e">
        <f t="shared" si="23"/>
        <v>#VALUE!</v>
      </c>
      <c r="DF26" s="302" t="str">
        <f t="shared" si="24"/>
        <v>Gi en kort beskrivelse av tjenesteutviklingsprosjektet, herunder delprosjekter, tiltak og bakgrunn for tjenesteutviklingsprosjektet</v>
      </c>
      <c r="DG26" s="328">
        <v>0</v>
      </c>
      <c r="DH26" s="328">
        <v>0</v>
      </c>
      <c r="DI26" s="328">
        <v>0</v>
      </c>
      <c r="DJ26" s="328">
        <v>0</v>
      </c>
      <c r="DK26" s="328">
        <v>0</v>
      </c>
      <c r="DL26" s="328">
        <v>0</v>
      </c>
      <c r="DM26" s="328">
        <v>0</v>
      </c>
      <c r="DN26" s="328">
        <v>0</v>
      </c>
      <c r="DO26" s="328" t="str">
        <v>20230131_1336</v>
      </c>
      <c r="DP26" s="328">
        <v>4</v>
      </c>
      <c r="EW26" s="275">
        <v>24</v>
      </c>
      <c r="FR26" s="310" t="s">
        <v>757</v>
      </c>
      <c r="FS26" s="310" t="s">
        <v>758</v>
      </c>
    </row>
    <row r="27" spans="5:175" x14ac:dyDescent="0.3">
      <c r="E27" s="262">
        <v>0</v>
      </c>
      <c r="F27" s="262">
        <v>0</v>
      </c>
      <c r="G27" s="262">
        <v>0</v>
      </c>
      <c r="H27" s="262" t="str">
        <v>2.2.  SUM:</v>
      </c>
      <c r="I27" s="275"/>
      <c r="J27" s="275"/>
      <c r="K27" s="302" t="b">
        <f>H27='Kompetansetilskudd og BPA'!$E$12</f>
        <v>0</v>
      </c>
      <c r="L27" s="302" t="b">
        <f t="shared" si="1"/>
        <v>0</v>
      </c>
      <c r="M27" s="302" t="b">
        <f t="shared" si="10"/>
        <v>0</v>
      </c>
      <c r="N27" s="302" t="b">
        <f t="shared" si="11"/>
        <v>0</v>
      </c>
      <c r="O27" s="302" t="b">
        <f t="shared" si="25"/>
        <v>0</v>
      </c>
      <c r="P27" s="302" t="b">
        <f t="shared" si="33"/>
        <v>0</v>
      </c>
      <c r="Q27" s="263" t="b">
        <v>0</v>
      </c>
      <c r="R27" s="263" t="b">
        <v>0</v>
      </c>
      <c r="S27" s="263" t="b">
        <v>0</v>
      </c>
      <c r="T27" s="263">
        <v>3</v>
      </c>
      <c r="U27" s="263" t="str">
        <v>2.3e</v>
      </c>
      <c r="V27" s="263" t="str">
        <v>Fysioterapi</v>
      </c>
      <c r="W27" s="261" t="b">
        <v>0</v>
      </c>
      <c r="X27" s="261" t="b">
        <v>0</v>
      </c>
      <c r="Y27" s="261" t="b">
        <v>0</v>
      </c>
      <c r="Z27" s="261">
        <v>3</v>
      </c>
      <c r="AA27" s="261" t="str">
        <v>2.3h</v>
      </c>
      <c r="AB27" s="261" t="str">
        <v>Barnevernspedagogikk</v>
      </c>
      <c r="AC27" s="302" t="str">
        <f t="shared" si="12"/>
        <v/>
      </c>
      <c r="AD27" s="267">
        <f>'Forside og oppsummering'!$E$23</f>
        <v>0</v>
      </c>
      <c r="AE27" s="370" t="str">
        <f t="shared" si="3"/>
        <v>Kompetansetiltak (grunn-, videre- og etterutdanning)</v>
      </c>
      <c r="AF27" s="370" t="str">
        <f t="shared" si="4"/>
        <v>Bachelorutdanning helse- og sosialfag</v>
      </c>
      <c r="AG27" s="375" t="str">
        <f t="shared" si="13"/>
        <v>2.3h</v>
      </c>
      <c r="AH27" s="375" t="str">
        <f t="shared" si="14"/>
        <v>2.3h</v>
      </c>
      <c r="AI27" s="375" t="str">
        <f t="shared" si="15"/>
        <v>Barnevernspedagogikk</v>
      </c>
      <c r="AJ27" s="371" t="b">
        <v>0</v>
      </c>
      <c r="AK27" s="371" t="b">
        <v>0</v>
      </c>
      <c r="AL27" s="260" t="b">
        <v>0</v>
      </c>
      <c r="AM27" s="260">
        <v>3</v>
      </c>
      <c r="CD27" s="313">
        <v>0</v>
      </c>
      <c r="CE27" s="313" t="str">
        <v>P1.3b</v>
      </c>
      <c r="CF27" s="313" t="str">
        <v>Mål for tiltaket på kort og lengre sikt</v>
      </c>
      <c r="CG27" s="313"/>
      <c r="CH27" s="313"/>
      <c r="CI27" s="313"/>
      <c r="CJ27" s="313"/>
      <c r="CK27" s="313"/>
      <c r="CL27" s="313"/>
      <c r="CM27" s="313"/>
      <c r="CN27" s="313">
        <v>0</v>
      </c>
      <c r="CO27" s="319" t="b">
        <f t="shared" si="29"/>
        <v>0</v>
      </c>
      <c r="CP27" s="319" t="b">
        <f t="shared" si="30"/>
        <v>0</v>
      </c>
      <c r="CQ27" s="319" t="b">
        <f t="shared" si="5"/>
        <v>0</v>
      </c>
      <c r="CR27" s="319" t="b">
        <f t="shared" si="32"/>
        <v>0</v>
      </c>
      <c r="CS27" s="430" t="b">
        <f t="shared" si="16"/>
        <v>0</v>
      </c>
      <c r="CT27" s="302" t="str">
        <f t="shared" si="17"/>
        <v/>
      </c>
      <c r="CU27" s="302" t="b">
        <f t="shared" si="18"/>
        <v>1</v>
      </c>
      <c r="CV27" s="319" t="b">
        <f t="shared" si="19"/>
        <v>0</v>
      </c>
      <c r="CW27" s="302" t="str">
        <f>'Forside og oppsummering'!$K$2</f>
        <v>20230131_1336</v>
      </c>
      <c r="CX27" s="302">
        <f t="shared" si="20"/>
        <v>4</v>
      </c>
      <c r="CY27" s="302" t="str">
        <f t="shared" si="21"/>
        <v/>
      </c>
      <c r="CZ27" s="435" t="str">
        <f t="shared" si="7"/>
        <v>P1.3b</v>
      </c>
      <c r="DA27" s="330">
        <f>'Forside og oppsummering'!$E$23</f>
        <v>0</v>
      </c>
      <c r="DB27" s="302" t="str">
        <f t="shared" si="22"/>
        <v>Prosjekt 1</v>
      </c>
      <c r="DC27" s="330" t="str">
        <f t="shared" si="8"/>
        <v>Prosjektbeskrivelse: tjenesteutviklingsprosjekt 1.</v>
      </c>
      <c r="DD27" s="431" t="str">
        <f t="shared" si="9"/>
        <v>P1.3b</v>
      </c>
      <c r="DE27" s="302" t="str">
        <f t="shared" si="23"/>
        <v>P_.3b</v>
      </c>
      <c r="DF27" s="302" t="str">
        <f t="shared" si="24"/>
        <v>Mål for tiltaket på kort og lengre sikt</v>
      </c>
      <c r="DG27" s="328">
        <v>0</v>
      </c>
      <c r="DH27" s="328">
        <v>0</v>
      </c>
      <c r="DI27" s="328">
        <v>0</v>
      </c>
      <c r="DJ27" s="328">
        <v>0</v>
      </c>
      <c r="DK27" s="328">
        <v>0</v>
      </c>
      <c r="DL27" s="328">
        <v>0</v>
      </c>
      <c r="DM27" s="328">
        <v>0</v>
      </c>
      <c r="DN27" s="328">
        <v>0</v>
      </c>
      <c r="DO27" s="328" t="str">
        <v>20230131_1336</v>
      </c>
      <c r="DP27" s="328">
        <v>4</v>
      </c>
      <c r="EW27" s="275">
        <v>25</v>
      </c>
      <c r="FR27" s="310" t="s">
        <v>813</v>
      </c>
      <c r="FS27" s="310" t="s">
        <v>814</v>
      </c>
    </row>
    <row r="28" spans="5:175" ht="28.8" x14ac:dyDescent="0.3">
      <c r="E28" s="262">
        <v>0</v>
      </c>
      <c r="F28" s="262">
        <v>0</v>
      </c>
      <c r="G28" s="262">
        <v>0</v>
      </c>
      <c r="H28" s="262">
        <v>0</v>
      </c>
      <c r="I28" s="275"/>
      <c r="J28" s="275"/>
      <c r="K28" s="302" t="b">
        <f>H28='Kompetansetilskudd og BPA'!$E$12</f>
        <v>0</v>
      </c>
      <c r="L28" s="302" t="b">
        <f t="shared" si="1"/>
        <v>0</v>
      </c>
      <c r="M28" s="302" t="b">
        <f t="shared" si="10"/>
        <v>0</v>
      </c>
      <c r="N28" s="302" t="b">
        <f t="shared" si="11"/>
        <v>0</v>
      </c>
      <c r="O28" s="302" t="b">
        <f t="shared" si="25"/>
        <v>0</v>
      </c>
      <c r="P28" s="302" t="b">
        <f t="shared" si="33"/>
        <v>0</v>
      </c>
      <c r="Q28" s="263" t="b">
        <v>0</v>
      </c>
      <c r="R28" s="263" t="b">
        <v>0</v>
      </c>
      <c r="S28" s="263" t="b">
        <v>0</v>
      </c>
      <c r="T28" s="263">
        <v>3</v>
      </c>
      <c r="U28" s="263" t="str">
        <v>2.3f</v>
      </c>
      <c r="V28" s="263" t="str">
        <v>Ergoterapi</v>
      </c>
      <c r="W28" s="261" t="b">
        <v>0</v>
      </c>
      <c r="X28" s="261" t="b">
        <v>0</v>
      </c>
      <c r="Y28" s="261" t="b">
        <v>0</v>
      </c>
      <c r="Z28" s="261">
        <v>3</v>
      </c>
      <c r="AA28" s="261" t="str">
        <v>2.3i</v>
      </c>
      <c r="AB28" s="261" t="str">
        <v>Annen bachelorutdanning</v>
      </c>
      <c r="AC28" s="302" t="str">
        <f t="shared" si="12"/>
        <v>2.3j</v>
      </c>
      <c r="AD28" s="267">
        <f>'Forside og oppsummering'!$E$23</f>
        <v>0</v>
      </c>
      <c r="AE28" s="370" t="str">
        <f t="shared" si="3"/>
        <v>Kompetansetiltak (grunn-, videre- og etterutdanning)</v>
      </c>
      <c r="AF28" s="370" t="str">
        <f t="shared" si="4"/>
        <v>Bachelorutdanning helse- og sosialfag</v>
      </c>
      <c r="AG28" s="375" t="str">
        <f t="shared" si="13"/>
        <v>2.3i</v>
      </c>
      <c r="AH28" s="375" t="str">
        <f t="shared" si="14"/>
        <v>2.3i</v>
      </c>
      <c r="AI28" s="375" t="str">
        <f t="shared" si="15"/>
        <v>Annen bachelorutdanning</v>
      </c>
      <c r="AJ28" s="371" t="b">
        <v>0</v>
      </c>
      <c r="AK28" s="371" t="b">
        <v>0</v>
      </c>
      <c r="AL28" s="260" t="b">
        <v>0</v>
      </c>
      <c r="AM28" s="260">
        <v>3</v>
      </c>
      <c r="AN28" s="374" t="s">
        <v>446</v>
      </c>
      <c r="AO28" s="374" t="s">
        <v>467</v>
      </c>
      <c r="AP28" s="373" t="s">
        <v>154</v>
      </c>
      <c r="AQ28" s="373" t="s">
        <v>155</v>
      </c>
      <c r="AR28" s="380" t="str">
        <f>AK2</f>
        <v>BOOL_SAKSBEHANDLERS_KOMMENTAR</v>
      </c>
      <c r="AS28" s="373" t="str">
        <f>AL2</f>
        <v>BOOL_BRUK_SOM_BLANK</v>
      </c>
      <c r="AT28" s="272"/>
      <c r="AU28" s="272"/>
      <c r="AV28" s="272"/>
      <c r="AW28" s="272"/>
      <c r="AX28" s="272"/>
      <c r="AY28" s="272"/>
      <c r="AZ28" s="272"/>
      <c r="BA28" s="272"/>
      <c r="BB28" s="272"/>
      <c r="BC28" s="272"/>
      <c r="BD28" s="272"/>
      <c r="BE28" s="272"/>
      <c r="BF28" s="272"/>
      <c r="BG28" s="272"/>
      <c r="BH28" s="272"/>
      <c r="BI28" s="439"/>
      <c r="CB28" s="309" t="s">
        <v>160</v>
      </c>
      <c r="CD28" s="313">
        <v>0</v>
      </c>
      <c r="CE28" s="313">
        <v>0</v>
      </c>
      <c r="CF28" s="313" t="str">
        <v>Herunder mål for året dere søker om tilskudd og målgruppe for tiltaket</v>
      </c>
      <c r="CG28" s="313"/>
      <c r="CH28" s="313"/>
      <c r="CI28" s="313"/>
      <c r="CJ28" s="313"/>
      <c r="CK28" s="313"/>
      <c r="CL28" s="313"/>
      <c r="CM28" s="313"/>
      <c r="CN28" s="313">
        <v>0</v>
      </c>
      <c r="CO28" s="319" t="b">
        <f t="shared" si="29"/>
        <v>0</v>
      </c>
      <c r="CP28" s="319" t="b">
        <f t="shared" si="30"/>
        <v>0</v>
      </c>
      <c r="CQ28" s="319" t="b">
        <f t="shared" si="5"/>
        <v>0</v>
      </c>
      <c r="CR28" s="319" t="b">
        <f t="shared" si="32"/>
        <v>1</v>
      </c>
      <c r="CS28" s="430" t="b">
        <f t="shared" si="16"/>
        <v>0</v>
      </c>
      <c r="CT28" s="302" t="str">
        <f t="shared" si="17"/>
        <v/>
      </c>
      <c r="CU28" s="302" t="b">
        <f t="shared" si="18"/>
        <v>1</v>
      </c>
      <c r="CV28" s="319" t="b">
        <f t="shared" si="19"/>
        <v>0</v>
      </c>
      <c r="CW28" s="302" t="str">
        <f>'Forside og oppsummering'!$K$2</f>
        <v>20230131_1336</v>
      </c>
      <c r="CX28" s="302">
        <f t="shared" si="20"/>
        <v>4</v>
      </c>
      <c r="CY28" s="302" t="str">
        <f t="shared" si="21"/>
        <v/>
      </c>
      <c r="CZ28" s="435">
        <f t="shared" si="7"/>
        <v>0</v>
      </c>
      <c r="DA28" s="330">
        <f>'Forside og oppsummering'!$E$23</f>
        <v>0</v>
      </c>
      <c r="DB28" s="302" t="str">
        <f t="shared" si="22"/>
        <v>Prosjekt 1</v>
      </c>
      <c r="DC28" s="330" t="str">
        <f t="shared" si="8"/>
        <v>Prosjektbeskrivelse: tjenesteutviklingsprosjekt 1.</v>
      </c>
      <c r="DD28" s="431">
        <f t="shared" si="9"/>
        <v>0</v>
      </c>
      <c r="DE28" s="302" t="e">
        <f t="shared" si="23"/>
        <v>#VALUE!</v>
      </c>
      <c r="DF28" s="302" t="str">
        <f t="shared" si="24"/>
        <v>Herunder mål for året dere søker om tilskudd og målgruppe for tiltaket</v>
      </c>
      <c r="DG28" s="328">
        <v>0</v>
      </c>
      <c r="DH28" s="328">
        <v>0</v>
      </c>
      <c r="DI28" s="328">
        <v>0</v>
      </c>
      <c r="DJ28" s="328">
        <v>0</v>
      </c>
      <c r="DK28" s="328">
        <v>0</v>
      </c>
      <c r="DL28" s="328">
        <v>0</v>
      </c>
      <c r="DM28" s="328">
        <v>0</v>
      </c>
      <c r="DN28" s="328">
        <v>0</v>
      </c>
      <c r="DO28" s="328" t="str">
        <v>20230131_1336</v>
      </c>
      <c r="DP28" s="328">
        <v>4</v>
      </c>
      <c r="EW28" s="275">
        <v>26</v>
      </c>
      <c r="FR28" s="310" t="s">
        <v>815</v>
      </c>
      <c r="FS28" s="310" t="s">
        <v>816</v>
      </c>
    </row>
    <row r="29" spans="5:175" x14ac:dyDescent="0.3">
      <c r="E29" s="262">
        <v>0</v>
      </c>
      <c r="F29" s="262">
        <v>0</v>
      </c>
      <c r="G29" s="262" t="str">
        <v>2.2g</v>
      </c>
      <c r="H29" s="262" t="str">
        <v>Merknader
Nærmere om hvilken annen utdanning
Forsøk å skrive mindre enn 100 ord</v>
      </c>
      <c r="I29" s="275"/>
      <c r="J29" s="275" t="s">
        <v>491</v>
      </c>
      <c r="K29" s="302" t="b">
        <f>H29='Kompetansetilskudd og BPA'!$E$12</f>
        <v>1</v>
      </c>
      <c r="L29" s="302" t="b">
        <f t="shared" si="1"/>
        <v>1</v>
      </c>
      <c r="M29" s="302" t="b">
        <f t="shared" si="10"/>
        <v>0</v>
      </c>
      <c r="N29" s="302">
        <f t="shared" si="11"/>
        <v>5</v>
      </c>
      <c r="O29" s="302" t="str">
        <f t="shared" si="25"/>
        <v>2.2g</v>
      </c>
      <c r="P29" s="302" t="str">
        <f t="shared" si="33"/>
        <v>Eventuell tilbakemelding fra saksbehandler til kommunen angående Fagskoleutdanning. (Det som skrives her fremkommer på tilskuddsbrevet til kommunen)</v>
      </c>
      <c r="Q29" s="263" t="b">
        <v>0</v>
      </c>
      <c r="R29" s="263" t="b">
        <v>0</v>
      </c>
      <c r="S29" s="263" t="b">
        <v>0</v>
      </c>
      <c r="T29" s="263">
        <v>3</v>
      </c>
      <c r="U29" s="263" t="str">
        <v>2.3g</v>
      </c>
      <c r="V29" s="263" t="str">
        <v>Sosial arbeid (sosionom)</v>
      </c>
      <c r="W29" s="261" t="b">
        <v>1</v>
      </c>
      <c r="X29" s="261" t="b">
        <v>1</v>
      </c>
      <c r="Y29" s="261" t="b">
        <v>0</v>
      </c>
      <c r="Z29" s="261">
        <v>5</v>
      </c>
      <c r="AA29" s="261" t="str">
        <v>2.3j</v>
      </c>
      <c r="AB29" s="261" t="str">
        <v>Eventuell tilbakemelding fra saksbehandler til kommunen angående Bachelorutdanning helse- og sosialfag. (Det som skrives her fremkommer på tilskuddsbrevet til kommunen)</v>
      </c>
      <c r="AC29" s="302" t="str">
        <f t="shared" si="12"/>
        <v/>
      </c>
      <c r="AD29" s="267">
        <f>'Forside og oppsummering'!$E$23</f>
        <v>0</v>
      </c>
      <c r="AE29" s="370" t="str">
        <f t="shared" si="3"/>
        <v>Kompetansetiltak (grunn-, videre- og etterutdanning)</v>
      </c>
      <c r="AF29" s="370" t="str">
        <f t="shared" si="4"/>
        <v>Bachelorutdanning helse- og sosialfag</v>
      </c>
      <c r="AG29" s="375" t="str">
        <f t="shared" si="13"/>
        <v>2.3j_saksbehandlerkommentar</v>
      </c>
      <c r="AH29" s="375" t="str">
        <f t="shared" si="14"/>
        <v>2.3j_saksbehandlerkommentar</v>
      </c>
      <c r="AI29" s="375" t="str">
        <f t="shared" si="15"/>
        <v>Eventuell tilbakemelding fra saksbehandler til kommunen angående Bachelorutdanning helse- og sosialfag. (Det som skrives her fremkommer på tilskuddsbrevet til kommunen)</v>
      </c>
      <c r="AJ29" s="371" t="b">
        <v>1</v>
      </c>
      <c r="AK29" s="371" t="b">
        <v>1</v>
      </c>
      <c r="AL29" s="260" t="b">
        <v>0</v>
      </c>
      <c r="AM29" s="260">
        <v>5</v>
      </c>
      <c r="AN29" s="264" t="str" cm="1">
        <f t="array" ref="AN29:AN102">AA4:AA77</f>
        <v>2.</v>
      </c>
      <c r="AO29" s="264" t="str" cm="1">
        <f t="array" ref="AO29:AO109">AC4:AC84</f>
        <v/>
      </c>
      <c r="AP29" s="302">
        <f>IF(OR(AN29="",AN29=0),FALSE,MATCH(AN29,$O$3:$O$152,0))</f>
        <v>2</v>
      </c>
      <c r="AQ29" s="302" t="str">
        <f>IF(AO29="","",MATCH(AO29,$O$3:$O$152,0))</f>
        <v/>
      </c>
      <c r="AR29" s="378" t="b" cm="1">
        <f t="array" ref="AR29:AR115">AK4:AK90</f>
        <v>0</v>
      </c>
      <c r="AS29" s="264" cm="1">
        <f t="array" ref="AS29:AS115">AL4:AL90</f>
        <v>0</v>
      </c>
      <c r="AT29" s="272" cm="1">
        <f t="array" ref="AT29:AY90">AD4:AI65</f>
        <v>0</v>
      </c>
      <c r="AU29" s="272" t="str">
        <v>Kompetansetiltak (grunn-, videre- og etterutdanning)</v>
      </c>
      <c r="AV29" s="272" t="str">
        <v/>
      </c>
      <c r="AW29" s="272" t="str">
        <v>2.</v>
      </c>
      <c r="AX29" s="272" t="str">
        <v>2.</v>
      </c>
      <c r="AY29" s="272" t="str">
        <v/>
      </c>
      <c r="AZ29" s="302" cm="1">
        <f t="array" ref="AZ29">IF(OR($AR29,$AS29),"",IF(AND(NOT($AP29=FALSE),NOT(AZ$2=FALSE)),INDEX('Kompetansetilskudd og BPA'!$A$1:$R$149,$AP29,AZ$2),""))</f>
        <v>0</v>
      </c>
      <c r="BA29" s="302" cm="1">
        <f t="array" ref="BA29">IF(OR($AR29,$AS29),"",IF(AND(NOT($AP29=FALSE),NOT(BA$2=FALSE)),INDEX('Kompetansetilskudd og BPA'!$A$1:$R$149,$AP29,BA$2),""))</f>
        <v>0</v>
      </c>
      <c r="BB29" s="302" t="str" cm="1">
        <f t="array" ref="BB29">IF(OR($AR29,$AS29),"",IF(AND(NOT($AP29=FALSE),NOT(BB$2=FALSE)),INDEX('Kompetansetilskudd og BPA'!$A$1:$R$149,$AP29,BB$2),""))</f>
        <v/>
      </c>
      <c r="BC29" s="302" cm="1">
        <f t="array" ref="BC29">IF(OR($AR29,$AS29),"",IF(AND(NOT($AP29=FALSE),NOT(BC$2=FALSE)),INDEX('Kompetansetilskudd og BPA'!$A$1:$R$149,$AP29,BC$2),""))</f>
        <v>0</v>
      </c>
      <c r="BD29" s="302" cm="1">
        <f t="array" ref="BD29">IF(OR($AR29,$AS29),"",IF(AND(NOT($AP29=FALSE),NOT(BD$2=FALSE)),INDEX('Kompetansetilskudd og BPA'!$A$1:$R$149,$AP29,BD$2),""))</f>
        <v>0</v>
      </c>
      <c r="BE29" s="302" cm="1">
        <f t="array" ref="BE29">IF(OR($AR29,$AS29),"",IF(AND(NOT($AP29=FALSE),NOT(BE$2=FALSE)),INDEX('Kompetansetilskudd og BPA'!$A$1:$R$149,$AP29,BE$2),""))</f>
        <v>0</v>
      </c>
      <c r="BF29" s="302" t="str" cm="1">
        <f t="array" ref="BF29">IF(OR($AR29,$AS29),"",IF(AND(NOT($AP29=FALSE),NOT(BF$2=FALSE)),INDEX('Kompetansetilskudd og BPA'!$A$1:$R$149,$AP29,BF$2),""))</f>
        <v/>
      </c>
      <c r="BG29" s="302" cm="1">
        <f t="array" ref="BG29">IF(OR($AR29,$AS29),"",IF(AND(NOT($AP29=FALSE),NOT(BG$2=FALSE)),INDEX('Kompetansetilskudd og BPA'!$A$1:$R$149,$AP29,BG$2),""))</f>
        <v>0</v>
      </c>
      <c r="BH29" s="302" cm="1">
        <f t="array" ref="BH29">IF(OR($AR29,$AS29),"",IF(AND(NOT($AP29=FALSE),NOT(BH$2=FALSE)),INDEX('Kompetansetilskudd og BPA'!$A$1:$R$149,$AP29,BH$2),""))</f>
        <v>0</v>
      </c>
      <c r="BI29" s="302" t="str" cm="1">
        <f t="array" ref="BI29">IF(OR(AR29,AS29),"",IF(AND(NOT(BI$2=FALSE),NOT(AQ29="")),INDEX('Kompetansetilskudd og BPA'!$A$1:$R$149,$AQ29,BI$2),""))</f>
        <v/>
      </c>
      <c r="BJ29" s="376" t="str">
        <f>'Forside og oppsummering'!$K$2</f>
        <v>20230131_1336</v>
      </c>
      <c r="BK29" s="272" cm="1">
        <f t="array" ref="BK29:BK90">AM4:AM65</f>
        <v>1</v>
      </c>
      <c r="BL29" s="273" cm="1">
        <f t="array" ref="BL29:CA90">_xlfn._xlws.FILTER(AT29:BK90,AT2:BK2&lt;&gt;FALSE)</f>
        <v>0</v>
      </c>
      <c r="BM29" s="273" t="str">
        <v>Kompetansetiltak (grunn-, videre- og etterutdanning)</v>
      </c>
      <c r="BN29" s="273" t="str">
        <v/>
      </c>
      <c r="BO29" s="273" t="str">
        <v>2.</v>
      </c>
      <c r="BP29" s="273" t="str">
        <v>2.</v>
      </c>
      <c r="BQ29" s="273" t="str">
        <v/>
      </c>
      <c r="BR29" s="273">
        <v>0</v>
      </c>
      <c r="BS29" s="273">
        <v>0</v>
      </c>
      <c r="BT29" s="273">
        <v>0</v>
      </c>
      <c r="BU29" s="273">
        <v>0</v>
      </c>
      <c r="BV29" s="273">
        <v>0</v>
      </c>
      <c r="BW29" s="273">
        <v>0</v>
      </c>
      <c r="BX29" s="273">
        <v>0</v>
      </c>
      <c r="BY29" s="273" t="str">
        <v/>
      </c>
      <c r="BZ29" s="273" t="str">
        <v>20230131_1336</v>
      </c>
      <c r="CA29" s="273">
        <v>1</v>
      </c>
      <c r="CB29" s="302" t="b">
        <f t="shared" ref="CB29:CB60" si="35">BO29&lt;&gt;0</f>
        <v>1</v>
      </c>
      <c r="CD29" s="313">
        <v>0</v>
      </c>
      <c r="CE29" s="313" t="str">
        <v>P1.3c</v>
      </c>
      <c r="CF29" s="313" t="str">
        <v>Aktivitets- og fremdriftsplan for året dere søker tilskudd</v>
      </c>
      <c r="CG29" s="313"/>
      <c r="CH29" s="313"/>
      <c r="CI29" s="313"/>
      <c r="CJ29" s="313"/>
      <c r="CK29" s="313"/>
      <c r="CL29" s="313"/>
      <c r="CM29" s="313"/>
      <c r="CN29" s="313">
        <v>0</v>
      </c>
      <c r="CO29" s="319" t="b">
        <f t="shared" si="29"/>
        <v>0</v>
      </c>
      <c r="CP29" s="319" t="b">
        <f t="shared" si="30"/>
        <v>0</v>
      </c>
      <c r="CQ29" s="319" t="b">
        <f t="shared" si="5"/>
        <v>0</v>
      </c>
      <c r="CR29" s="319" t="b">
        <f t="shared" si="32"/>
        <v>0</v>
      </c>
      <c r="CS29" s="430" t="b">
        <f t="shared" si="16"/>
        <v>0</v>
      </c>
      <c r="CT29" s="302" t="str">
        <f t="shared" si="17"/>
        <v/>
      </c>
      <c r="CU29" s="302" t="b">
        <f t="shared" si="18"/>
        <v>1</v>
      </c>
      <c r="CV29" s="319" t="b">
        <f t="shared" si="19"/>
        <v>0</v>
      </c>
      <c r="CW29" s="302" t="str">
        <f>'Forside og oppsummering'!$K$2</f>
        <v>20230131_1336</v>
      </c>
      <c r="CX29" s="302">
        <f t="shared" si="20"/>
        <v>4</v>
      </c>
      <c r="CY29" s="302" t="str">
        <f t="shared" si="21"/>
        <v/>
      </c>
      <c r="CZ29" s="435" t="str">
        <f t="shared" si="7"/>
        <v>P1.3c</v>
      </c>
      <c r="DA29" s="330">
        <f>'Forside og oppsummering'!$E$23</f>
        <v>0</v>
      </c>
      <c r="DB29" s="302" t="str">
        <f t="shared" si="22"/>
        <v>Prosjekt 1</v>
      </c>
      <c r="DC29" s="330" t="str">
        <f t="shared" si="8"/>
        <v>Prosjektbeskrivelse: tjenesteutviklingsprosjekt 1.</v>
      </c>
      <c r="DD29" s="431" t="str">
        <f t="shared" si="9"/>
        <v>P1.3c</v>
      </c>
      <c r="DE29" s="302" t="str">
        <f t="shared" si="23"/>
        <v>P_.3c</v>
      </c>
      <c r="DF29" s="302" t="str">
        <f t="shared" si="24"/>
        <v>Aktivitets- og fremdriftsplan for året dere søker tilskudd</v>
      </c>
      <c r="DG29" s="328">
        <v>0</v>
      </c>
      <c r="DH29" s="328">
        <v>0</v>
      </c>
      <c r="DI29" s="328">
        <v>0</v>
      </c>
      <c r="DJ29" s="328">
        <v>0</v>
      </c>
      <c r="DK29" s="328">
        <v>0</v>
      </c>
      <c r="DL29" s="328">
        <v>0</v>
      </c>
      <c r="DM29" s="328">
        <v>0</v>
      </c>
      <c r="DN29" s="328">
        <v>0</v>
      </c>
      <c r="DO29" s="328" t="str">
        <v>20230131_1336</v>
      </c>
      <c r="DP29" s="328">
        <v>4</v>
      </c>
      <c r="EW29" s="275">
        <v>27</v>
      </c>
      <c r="FR29" s="310" t="s">
        <v>818</v>
      </c>
      <c r="FS29" s="310" t="s">
        <v>819</v>
      </c>
    </row>
    <row r="30" spans="5:175" x14ac:dyDescent="0.3">
      <c r="E30" s="262">
        <v>0</v>
      </c>
      <c r="F30" s="262">
        <v>0</v>
      </c>
      <c r="G30" s="262">
        <v>0</v>
      </c>
      <c r="H30" s="262">
        <v>0</v>
      </c>
      <c r="I30" s="275"/>
      <c r="J30" s="275"/>
      <c r="K30" s="302" t="b">
        <f>H30='Kompetansetilskudd og BPA'!$E$12</f>
        <v>0</v>
      </c>
      <c r="L30" s="302" t="b">
        <f t="shared" si="1"/>
        <v>0</v>
      </c>
      <c r="M30" s="302" t="b">
        <f t="shared" si="10"/>
        <v>1</v>
      </c>
      <c r="N30" s="302">
        <f t="shared" si="11"/>
        <v>6</v>
      </c>
      <c r="O30" s="302" t="str">
        <f t="shared" si="25"/>
        <v>2.2g</v>
      </c>
      <c r="P30" s="302">
        <f t="shared" si="33"/>
        <v>0</v>
      </c>
      <c r="Q30" s="263" t="b">
        <v>0</v>
      </c>
      <c r="R30" s="263" t="b">
        <v>0</v>
      </c>
      <c r="S30" s="263" t="b">
        <v>0</v>
      </c>
      <c r="T30" s="263">
        <v>3</v>
      </c>
      <c r="U30" s="263" t="str">
        <v>2.3h</v>
      </c>
      <c r="V30" s="263" t="str">
        <v>Barnevernspedagogikk</v>
      </c>
      <c r="W30" s="261" t="b">
        <v>0</v>
      </c>
      <c r="X30" s="261" t="b">
        <v>0</v>
      </c>
      <c r="Y30" s="261" t="b">
        <v>1</v>
      </c>
      <c r="Z30" s="261">
        <v>6</v>
      </c>
      <c r="AA30" s="261" t="str">
        <v>2.3j</v>
      </c>
      <c r="AB30" s="261">
        <v>0</v>
      </c>
      <c r="AC30" s="302" t="str">
        <f t="shared" si="12"/>
        <v/>
      </c>
      <c r="AD30" s="267">
        <f>'Forside og oppsummering'!$E$23</f>
        <v>0</v>
      </c>
      <c r="AE30" s="370" t="str">
        <f t="shared" si="3"/>
        <v>Kompetansetiltak (grunn-, videre- og etterutdanning)</v>
      </c>
      <c r="AF30" s="370" t="str">
        <f t="shared" si="4"/>
        <v>Bachelorutdanning helse- og sosialfag</v>
      </c>
      <c r="AG30" s="375" t="str">
        <f t="shared" si="13"/>
        <v>2.3j_end</v>
      </c>
      <c r="AH30" s="375" t="str">
        <f t="shared" si="14"/>
        <v>2.3j_end</v>
      </c>
      <c r="AI30" s="375" t="str">
        <f t="shared" si="15"/>
        <v/>
      </c>
      <c r="AJ30" s="371" t="b">
        <v>0</v>
      </c>
      <c r="AK30" s="371" t="b">
        <v>0</v>
      </c>
      <c r="AL30" s="260" t="b">
        <v>1</v>
      </c>
      <c r="AM30" s="260">
        <v>6</v>
      </c>
      <c r="AN30" s="264" t="str">
        <v>2.1.</v>
      </c>
      <c r="AO30" s="264" t="str">
        <v/>
      </c>
      <c r="AP30" s="302">
        <f t="shared" ref="AP30:AP93" si="36">IF(OR(AN30="",AN30=0),FALSE,MATCH(AN30,$O$3:$O$152,0))</f>
        <v>3</v>
      </c>
      <c r="AQ30" s="302" t="str">
        <f t="shared" ref="AQ30:AQ93" si="37">IF(AO30="","",MATCH(AO30,$O$3:$O$152,0))</f>
        <v/>
      </c>
      <c r="AR30" s="380" t="b">
        <v>0</v>
      </c>
      <c r="AS30" s="264" t="b">
        <v>0</v>
      </c>
      <c r="AT30" s="272">
        <v>0</v>
      </c>
      <c r="AU30" s="272" t="str">
        <v>Kompetansetiltak (grunn-, videre- og etterutdanning)</v>
      </c>
      <c r="AV30" s="272" t="str">
        <v>Videregående skole, fag- og yrkesopplæring innen helse (fagbrev)</v>
      </c>
      <c r="AW30" s="272" t="str">
        <v>2.1.</v>
      </c>
      <c r="AX30" s="272" t="str">
        <v>2.1.</v>
      </c>
      <c r="AY30" s="272" t="str">
        <v/>
      </c>
      <c r="AZ30" s="302" cm="1">
        <f t="array" ref="AZ30">IF(OR($AR30,$AS30),"",IF(AND(NOT($AP30=FALSE),NOT(AZ$2=FALSE)),INDEX('Kompetansetilskudd og BPA'!$A$1:$R$149,$AP30,AZ$2),""))</f>
        <v>0</v>
      </c>
      <c r="BA30" s="302" cm="1">
        <f t="array" ref="BA30">IF(OR($AR30,$AS30),"",IF(AND(NOT($AP30=FALSE),NOT(BA$2=FALSE)),INDEX('Kompetansetilskudd og BPA'!$A$1:$R$149,$AP30,BA$2),""))</f>
        <v>0</v>
      </c>
      <c r="BB30" s="302" t="str" cm="1">
        <f t="array" ref="BB30">IF(OR($AR30,$AS30),"",IF(AND(NOT($AP30=FALSE),NOT(BB$2=FALSE)),INDEX('Kompetansetilskudd og BPA'!$A$1:$R$149,$AP30,BB$2),""))</f>
        <v/>
      </c>
      <c r="BC30" s="302" cm="1">
        <f t="array" ref="BC30">IF(OR($AR30,$AS30),"",IF(AND(NOT($AP30=FALSE),NOT(BC$2=FALSE)),INDEX('Kompetansetilskudd og BPA'!$A$1:$R$149,$AP30,BC$2),""))</f>
        <v>0</v>
      </c>
      <c r="BD30" s="302" cm="1">
        <f t="array" ref="BD30">IF(OR($AR30,$AS30),"",IF(AND(NOT($AP30=FALSE),NOT(BD$2=FALSE)),INDEX('Kompetansetilskudd og BPA'!$A$1:$R$149,$AP30,BD$2),""))</f>
        <v>0</v>
      </c>
      <c r="BE30" s="302" cm="1">
        <f t="array" ref="BE30">IF(OR($AR30,$AS30),"",IF(AND(NOT($AP30=FALSE),NOT(BE$2=FALSE)),INDEX('Kompetansetilskudd og BPA'!$A$1:$R$149,$AP30,BE$2),""))</f>
        <v>0</v>
      </c>
      <c r="BF30" s="302" t="str" cm="1">
        <f t="array" ref="BF30">IF(OR($AR30,$AS30),"",IF(AND(NOT($AP30=FALSE),NOT(BF$2=FALSE)),INDEX('Kompetansetilskudd og BPA'!$A$1:$R$149,$AP30,BF$2),""))</f>
        <v/>
      </c>
      <c r="BG30" s="302" cm="1">
        <f t="array" ref="BG30">IF(OR($AR30,$AS30),"",IF(AND(NOT($AP30=FALSE),NOT(BG$2=FALSE)),INDEX('Kompetansetilskudd og BPA'!$A$1:$R$149,$AP30,BG$2),""))</f>
        <v>0</v>
      </c>
      <c r="BH30" s="302" cm="1">
        <f t="array" ref="BH30">IF(OR($AR30,$AS30),"",IF(AND(NOT($AP30=FALSE),NOT(BH$2=FALSE)),INDEX('Kompetansetilskudd og BPA'!$A$1:$R$149,$AP30,BH$2),""))</f>
        <v>0</v>
      </c>
      <c r="BI30" s="302" t="str" cm="1">
        <f t="array" ref="BI30">IF(OR(AR30,AS30),"",IF(AND(NOT(BI$2=FALSE),NOT(AQ30="")),INDEX('Kompetansetilskudd og BPA'!$A$1:$R$149,$AQ30,BI$2),""))</f>
        <v/>
      </c>
      <c r="BJ30" s="376" t="str">
        <f>'Forside og oppsummering'!$K$2</f>
        <v>20230131_1336</v>
      </c>
      <c r="BK30" s="272">
        <v>2</v>
      </c>
      <c r="BL30" s="273">
        <v>0</v>
      </c>
      <c r="BM30" s="273" t="str">
        <v>Kompetansetiltak (grunn-, videre- og etterutdanning)</v>
      </c>
      <c r="BN30" s="273" t="str">
        <v>Videregående skole, fag- og yrkesopplæring innen helse (fagbrev)</v>
      </c>
      <c r="BO30" s="273" t="str">
        <v>2.1.</v>
      </c>
      <c r="BP30" s="273" t="str">
        <v>2.1.</v>
      </c>
      <c r="BQ30" s="273" t="str">
        <v/>
      </c>
      <c r="BR30" s="273">
        <v>0</v>
      </c>
      <c r="BS30" s="273">
        <v>0</v>
      </c>
      <c r="BT30" s="273">
        <v>0</v>
      </c>
      <c r="BU30" s="273">
        <v>0</v>
      </c>
      <c r="BV30" s="273">
        <v>0</v>
      </c>
      <c r="BW30" s="273">
        <v>0</v>
      </c>
      <c r="BX30" s="273">
        <v>0</v>
      </c>
      <c r="BY30" s="273" t="str">
        <v/>
      </c>
      <c r="BZ30" s="273" t="str">
        <v>20230131_1336</v>
      </c>
      <c r="CA30" s="273">
        <v>2</v>
      </c>
      <c r="CB30" s="302" t="b">
        <f t="shared" si="35"/>
        <v>1</v>
      </c>
      <c r="CD30" s="313">
        <v>0</v>
      </c>
      <c r="CE30" s="313">
        <v>0</v>
      </c>
      <c r="CF30" s="313" t="str">
        <v>Sett inn de viktigste aktivitetene for å nå målene for tjenesteutviklingsprosjektet og angi gjerne måned for gjennomføring</v>
      </c>
      <c r="CG30" s="313"/>
      <c r="CH30" s="313"/>
      <c r="CI30" s="313"/>
      <c r="CJ30" s="313"/>
      <c r="CK30" s="313"/>
      <c r="CL30" s="313"/>
      <c r="CM30" s="313"/>
      <c r="CN30" s="313">
        <v>0</v>
      </c>
      <c r="CO30" s="319" t="b">
        <f t="shared" si="29"/>
        <v>0</v>
      </c>
      <c r="CP30" s="319" t="b">
        <f t="shared" si="30"/>
        <v>0</v>
      </c>
      <c r="CQ30" s="319" t="b">
        <f t="shared" si="5"/>
        <v>0</v>
      </c>
      <c r="CR30" s="319" t="b">
        <f t="shared" si="32"/>
        <v>1</v>
      </c>
      <c r="CS30" s="430" t="b">
        <f t="shared" si="16"/>
        <v>0</v>
      </c>
      <c r="CT30" s="302" t="str">
        <f t="shared" si="17"/>
        <v/>
      </c>
      <c r="CU30" s="302" t="b">
        <f t="shared" si="18"/>
        <v>1</v>
      </c>
      <c r="CV30" s="319" t="b">
        <f t="shared" si="19"/>
        <v>0</v>
      </c>
      <c r="CW30" s="302" t="str">
        <f>'Forside og oppsummering'!$K$2</f>
        <v>20230131_1336</v>
      </c>
      <c r="CX30" s="302">
        <f t="shared" si="20"/>
        <v>4</v>
      </c>
      <c r="CY30" s="302" t="str">
        <f t="shared" si="21"/>
        <v/>
      </c>
      <c r="CZ30" s="435">
        <f t="shared" si="7"/>
        <v>0</v>
      </c>
      <c r="DA30" s="330">
        <f>'Forside og oppsummering'!$E$23</f>
        <v>0</v>
      </c>
      <c r="DB30" s="302" t="str">
        <f t="shared" si="22"/>
        <v>Prosjekt 1</v>
      </c>
      <c r="DC30" s="330" t="str">
        <f t="shared" si="8"/>
        <v>Prosjektbeskrivelse: tjenesteutviklingsprosjekt 1.</v>
      </c>
      <c r="DD30" s="431">
        <f t="shared" si="9"/>
        <v>0</v>
      </c>
      <c r="DE30" s="302" t="e">
        <f t="shared" si="23"/>
        <v>#VALUE!</v>
      </c>
      <c r="DF30" s="302" t="str">
        <f t="shared" si="24"/>
        <v>Sett inn de viktigste aktivitetene for å nå målene for tjenesteutviklingsprosjektet og angi gjerne måned for gjennomføring</v>
      </c>
      <c r="DG30" s="328">
        <v>0</v>
      </c>
      <c r="DH30" s="328">
        <v>0</v>
      </c>
      <c r="DI30" s="328">
        <v>0</v>
      </c>
      <c r="DJ30" s="328">
        <v>0</v>
      </c>
      <c r="DK30" s="328">
        <v>0</v>
      </c>
      <c r="DL30" s="328">
        <v>0</v>
      </c>
      <c r="DM30" s="328">
        <v>0</v>
      </c>
      <c r="DN30" s="328">
        <v>0</v>
      </c>
      <c r="DO30" s="328" t="str">
        <v>20230131_1336</v>
      </c>
      <c r="DP30" s="328">
        <v>4</v>
      </c>
      <c r="EW30" s="275">
        <v>28</v>
      </c>
      <c r="FR30" s="310" t="s">
        <v>821</v>
      </c>
      <c r="FS30" s="310" t="s">
        <v>822</v>
      </c>
    </row>
    <row r="31" spans="5:175" x14ac:dyDescent="0.3">
      <c r="E31" s="262">
        <v>0</v>
      </c>
      <c r="F31" s="262" t="str">
        <v>2.3.</v>
      </c>
      <c r="G31" s="262" t="str">
        <v>Bachelorutdanning helse- og sosialfag</v>
      </c>
      <c r="H31" s="262">
        <v>0</v>
      </c>
      <c r="I31" s="275"/>
      <c r="J31" s="275"/>
      <c r="K31" s="302" t="b">
        <f>H31='Kompetansetilskudd og BPA'!$E$12</f>
        <v>0</v>
      </c>
      <c r="L31" s="302" t="b">
        <f t="shared" si="1"/>
        <v>0</v>
      </c>
      <c r="M31" s="302" t="b">
        <f t="shared" si="10"/>
        <v>0</v>
      </c>
      <c r="N31" s="302">
        <f t="shared" si="11"/>
        <v>2</v>
      </c>
      <c r="O31" s="302" t="str">
        <f t="shared" si="25"/>
        <v>2.3.</v>
      </c>
      <c r="P31" s="302" t="str">
        <f t="shared" si="33"/>
        <v>Bachelorutdanning helse- og sosialfag</v>
      </c>
      <c r="Q31" s="263" t="b">
        <v>0</v>
      </c>
      <c r="R31" s="263" t="b">
        <v>0</v>
      </c>
      <c r="S31" s="263" t="b">
        <v>0</v>
      </c>
      <c r="T31" s="263">
        <v>3</v>
      </c>
      <c r="U31" s="263" t="str">
        <v>2.3i</v>
      </c>
      <c r="V31" s="263" t="str">
        <v>Annen bachelorutdanning</v>
      </c>
      <c r="W31" s="261" t="b">
        <v>0</v>
      </c>
      <c r="X31" s="261" t="b">
        <v>0</v>
      </c>
      <c r="Y31" s="261" t="b">
        <v>0</v>
      </c>
      <c r="Z31" s="261">
        <v>2</v>
      </c>
      <c r="AA31" s="261" t="str">
        <v>2.4.</v>
      </c>
      <c r="AB31" s="261" t="str">
        <v>Videreutdanning og mastergradutdanning (påbygg bachelorutdanning)</v>
      </c>
      <c r="AC31" s="302" t="str">
        <f t="shared" si="12"/>
        <v/>
      </c>
      <c r="AD31" s="267">
        <f>'Forside og oppsummering'!$E$23</f>
        <v>0</v>
      </c>
      <c r="AE31" s="370" t="str">
        <f t="shared" si="3"/>
        <v>Kompetansetiltak (grunn-, videre- og etterutdanning)</v>
      </c>
      <c r="AF31" s="370" t="str">
        <f t="shared" si="4"/>
        <v>Videreutdanning og mastergradutdanning (påbygg bachelorutdanning)</v>
      </c>
      <c r="AG31" s="375" t="str">
        <f t="shared" si="13"/>
        <v>2.4.</v>
      </c>
      <c r="AH31" s="375" t="str">
        <f t="shared" si="14"/>
        <v>2.4.</v>
      </c>
      <c r="AI31" s="375" t="str">
        <f t="shared" si="15"/>
        <v/>
      </c>
      <c r="AJ31" s="371" t="b">
        <v>0</v>
      </c>
      <c r="AK31" s="371" t="b">
        <v>0</v>
      </c>
      <c r="AL31" s="260" t="b">
        <v>0</v>
      </c>
      <c r="AM31" s="260">
        <v>2</v>
      </c>
      <c r="AN31" s="264" t="str">
        <v>2.1a</v>
      </c>
      <c r="AO31" s="264" t="str">
        <v/>
      </c>
      <c r="AP31" s="302">
        <f t="shared" si="36"/>
        <v>8</v>
      </c>
      <c r="AQ31" s="302" t="str">
        <f t="shared" si="37"/>
        <v/>
      </c>
      <c r="AR31" s="380" t="b">
        <v>0</v>
      </c>
      <c r="AS31" s="264" t="b">
        <v>0</v>
      </c>
      <c r="AT31" s="272">
        <v>0</v>
      </c>
      <c r="AU31" s="272" t="str">
        <v>Kompetansetiltak (grunn-, videre- og etterutdanning)</v>
      </c>
      <c r="AV31" s="272" t="str">
        <v>Videregående skole, fag- og yrkesopplæring innen helse (fagbrev)</v>
      </c>
      <c r="AW31" s="272" t="str">
        <v>2.1a</v>
      </c>
      <c r="AX31" s="272" t="str">
        <v>2.1a</v>
      </c>
      <c r="AY31" s="272" t="str">
        <v>Helsefagarbeider</v>
      </c>
      <c r="AZ31" s="302" cm="1">
        <f t="array" ref="AZ31">IF(OR($AR31,$AS31),"",IF(AND(NOT($AP31=FALSE),NOT(AZ$2=FALSE)),INDEX('Kompetansetilskudd og BPA'!$A$1:$R$149,$AP31,AZ$2),""))</f>
        <v>0</v>
      </c>
      <c r="BA31" s="302" cm="1">
        <f t="array" ref="BA31">IF(OR($AR31,$AS31),"",IF(AND(NOT($AP31=FALSE),NOT(BA$2=FALSE)),INDEX('Kompetansetilskudd og BPA'!$A$1:$R$149,$AP31,BA$2),""))</f>
        <v>0</v>
      </c>
      <c r="BB31" s="302" t="str" cm="1">
        <f t="array" ref="BB31">IF(OR($AR31,$AS31),"",IF(AND(NOT($AP31=FALSE),NOT(BB$2=FALSE)),INDEX('Kompetansetilskudd og BPA'!$A$1:$R$149,$AP31,BB$2),""))</f>
        <v/>
      </c>
      <c r="BC31" s="302" cm="1">
        <f t="array" ref="BC31">IF(OR($AR31,$AS31),"",IF(AND(NOT($AP31=FALSE),NOT(BC$2=FALSE)),INDEX('Kompetansetilskudd og BPA'!$A$1:$R$149,$AP31,BC$2),""))</f>
        <v>0</v>
      </c>
      <c r="BD31" s="302" cm="1">
        <f t="array" ref="BD31">IF(OR($AR31,$AS31),"",IF(AND(NOT($AP31=FALSE),NOT(BD$2=FALSE)),INDEX('Kompetansetilskudd og BPA'!$A$1:$R$149,$AP31,BD$2),""))</f>
        <v>0</v>
      </c>
      <c r="BE31" s="302" cm="1">
        <f t="array" ref="BE31">IF(OR($AR31,$AS31),"",IF(AND(NOT($AP31=FALSE),NOT(BE$2=FALSE)),INDEX('Kompetansetilskudd og BPA'!$A$1:$R$149,$AP31,BE$2),""))</f>
        <v>0</v>
      </c>
      <c r="BF31" s="302" t="str" cm="1">
        <f t="array" ref="BF31">IF(OR($AR31,$AS31),"",IF(AND(NOT($AP31=FALSE),NOT(BF$2=FALSE)),INDEX('Kompetansetilskudd og BPA'!$A$1:$R$149,$AP31,BF$2),""))</f>
        <v/>
      </c>
      <c r="BG31" s="302" cm="1">
        <f t="array" ref="BG31">IF(OR($AR31,$AS31),"",IF(AND(NOT($AP31=FALSE),NOT(BG$2=FALSE)),INDEX('Kompetansetilskudd og BPA'!$A$1:$R$149,$AP31,BG$2),""))</f>
        <v>0</v>
      </c>
      <c r="BH31" s="302" cm="1">
        <f t="array" ref="BH31">IF(OR($AR31,$AS31),"",IF(AND(NOT($AP31=FALSE),NOT(BH$2=FALSE)),INDEX('Kompetansetilskudd og BPA'!$A$1:$R$149,$AP31,BH$2),""))</f>
        <v>0</v>
      </c>
      <c r="BI31" s="302" t="str" cm="1">
        <f t="array" ref="BI31">IF(OR(AR31,AS31),"",IF(AND(NOT(BI$2=FALSE),NOT(AQ31="")),INDEX('Kompetansetilskudd og BPA'!$A$1:$R$149,$AQ31,BI$2),""))</f>
        <v/>
      </c>
      <c r="BJ31" s="376" t="str">
        <f>'Forside og oppsummering'!$K$2</f>
        <v>20230131_1336</v>
      </c>
      <c r="BK31" s="272">
        <v>3</v>
      </c>
      <c r="BL31" s="273">
        <v>0</v>
      </c>
      <c r="BM31" s="273" t="str">
        <v>Kompetansetiltak (grunn-, videre- og etterutdanning)</v>
      </c>
      <c r="BN31" s="273" t="str">
        <v>Videregående skole, fag- og yrkesopplæring innen helse (fagbrev)</v>
      </c>
      <c r="BO31" s="273" t="str">
        <v>2.1a</v>
      </c>
      <c r="BP31" s="273" t="str">
        <v>2.1a</v>
      </c>
      <c r="BQ31" s="273" t="str">
        <v>Helsefagarbeider</v>
      </c>
      <c r="BR31" s="273">
        <v>0</v>
      </c>
      <c r="BS31" s="273">
        <v>0</v>
      </c>
      <c r="BT31" s="273">
        <v>0</v>
      </c>
      <c r="BU31" s="273">
        <v>0</v>
      </c>
      <c r="BV31" s="273">
        <v>0</v>
      </c>
      <c r="BW31" s="273">
        <v>0</v>
      </c>
      <c r="BX31" s="273">
        <v>0</v>
      </c>
      <c r="BY31" s="273" t="str">
        <v/>
      </c>
      <c r="BZ31" s="273" t="str">
        <v>20230131_1336</v>
      </c>
      <c r="CA31" s="273">
        <v>3</v>
      </c>
      <c r="CB31" s="302" t="b">
        <f t="shared" si="35"/>
        <v>1</v>
      </c>
      <c r="CD31" s="313">
        <v>0</v>
      </c>
      <c r="CE31" s="313" t="str">
        <v>P1.3d</v>
      </c>
      <c r="CF31" s="313" t="str">
        <v>Metoder kunnskap eller erfaring</v>
      </c>
      <c r="CG31" s="313"/>
      <c r="CH31" s="313"/>
      <c r="CI31" s="313"/>
      <c r="CJ31" s="313"/>
      <c r="CK31" s="313"/>
      <c r="CL31" s="313"/>
      <c r="CM31" s="313"/>
      <c r="CN31" s="313">
        <v>0</v>
      </c>
      <c r="CO31" s="319" t="b">
        <f t="shared" si="29"/>
        <v>0</v>
      </c>
      <c r="CP31" s="319" t="b">
        <f t="shared" si="30"/>
        <v>0</v>
      </c>
      <c r="CQ31" s="319" t="b">
        <f t="shared" si="5"/>
        <v>0</v>
      </c>
      <c r="CR31" s="319" t="b">
        <f t="shared" si="32"/>
        <v>0</v>
      </c>
      <c r="CS31" s="430" t="b">
        <f t="shared" si="16"/>
        <v>0</v>
      </c>
      <c r="CT31" s="302" t="str">
        <f t="shared" si="17"/>
        <v/>
      </c>
      <c r="CU31" s="302" t="b">
        <f t="shared" si="18"/>
        <v>1</v>
      </c>
      <c r="CV31" s="319" t="b">
        <f t="shared" si="19"/>
        <v>0</v>
      </c>
      <c r="CW31" s="302" t="str">
        <f>'Forside og oppsummering'!$K$2</f>
        <v>20230131_1336</v>
      </c>
      <c r="CX31" s="302">
        <f t="shared" si="20"/>
        <v>4</v>
      </c>
      <c r="CY31" s="302" t="str">
        <f t="shared" si="21"/>
        <v/>
      </c>
      <c r="CZ31" s="435" t="str">
        <f t="shared" si="7"/>
        <v>P1.3d</v>
      </c>
      <c r="DA31" s="330">
        <f>'Forside og oppsummering'!$E$23</f>
        <v>0</v>
      </c>
      <c r="DB31" s="302" t="str">
        <f t="shared" si="22"/>
        <v>Prosjekt 1</v>
      </c>
      <c r="DC31" s="330" t="str">
        <f t="shared" si="8"/>
        <v>Prosjektbeskrivelse: tjenesteutviklingsprosjekt 1.</v>
      </c>
      <c r="DD31" s="431" t="str">
        <f t="shared" si="9"/>
        <v>P1.3d</v>
      </c>
      <c r="DE31" s="302" t="str">
        <f t="shared" si="23"/>
        <v>P_.3d</v>
      </c>
      <c r="DF31" s="302" t="str">
        <f t="shared" si="24"/>
        <v>Metoder kunnskap eller erfaring</v>
      </c>
      <c r="DG31" s="328">
        <v>0</v>
      </c>
      <c r="DH31" s="328">
        <v>0</v>
      </c>
      <c r="DI31" s="328">
        <v>0</v>
      </c>
      <c r="DJ31" s="328">
        <v>0</v>
      </c>
      <c r="DK31" s="328">
        <v>0</v>
      </c>
      <c r="DL31" s="328">
        <v>0</v>
      </c>
      <c r="DM31" s="328">
        <v>0</v>
      </c>
      <c r="DN31" s="328">
        <v>0</v>
      </c>
      <c r="DO31" s="328" t="str">
        <v>20230131_1336</v>
      </c>
      <c r="DP31" s="328">
        <v>4</v>
      </c>
      <c r="EW31" s="436">
        <v>29</v>
      </c>
      <c r="FR31" s="310" t="s">
        <v>823</v>
      </c>
      <c r="FS31" s="310" t="s">
        <v>824</v>
      </c>
    </row>
    <row r="32" spans="5:175" x14ac:dyDescent="0.3">
      <c r="E32" s="262">
        <v>0</v>
      </c>
      <c r="F32" s="262">
        <v>0</v>
      </c>
      <c r="G32" s="262">
        <v>0</v>
      </c>
      <c r="H32" s="262">
        <v>0</v>
      </c>
      <c r="I32" s="275"/>
      <c r="J32" s="275"/>
      <c r="K32" s="302" t="b">
        <f>H32='Kompetansetilskudd og BPA'!$E$12</f>
        <v>0</v>
      </c>
      <c r="L32" s="302" t="b">
        <f t="shared" si="1"/>
        <v>0</v>
      </c>
      <c r="M32" s="302" t="b">
        <f t="shared" si="10"/>
        <v>0</v>
      </c>
      <c r="N32" s="302" t="b">
        <f t="shared" si="11"/>
        <v>0</v>
      </c>
      <c r="O32" s="302" t="b">
        <f t="shared" si="25"/>
        <v>0</v>
      </c>
      <c r="P32" s="302" t="b">
        <f t="shared" si="33"/>
        <v>0</v>
      </c>
      <c r="Q32" s="263" t="b">
        <v>1</v>
      </c>
      <c r="R32" s="263" t="b">
        <v>1</v>
      </c>
      <c r="S32" s="263" t="b">
        <v>0</v>
      </c>
      <c r="T32" s="263">
        <v>5</v>
      </c>
      <c r="U32" s="263" t="str">
        <v>2.3j</v>
      </c>
      <c r="V32" s="263" t="str">
        <v>Eventuell tilbakemelding fra saksbehandler til kommunen angående Bachelorutdanning helse- og sosialfag. (Det som skrives her fremkommer på tilskuddsbrevet til kommunen)</v>
      </c>
      <c r="W32" s="261" t="b">
        <v>0</v>
      </c>
      <c r="X32" s="261" t="b">
        <v>0</v>
      </c>
      <c r="Y32" s="261" t="b">
        <v>0</v>
      </c>
      <c r="Z32" s="261">
        <v>3</v>
      </c>
      <c r="AA32" s="261" t="str">
        <v>2.4a</v>
      </c>
      <c r="AB32" s="261" t="str">
        <v>Psykisk helsearbeid og rusarbeid</v>
      </c>
      <c r="AC32" s="302" t="str">
        <f t="shared" si="12"/>
        <v/>
      </c>
      <c r="AD32" s="267">
        <f>'Forside og oppsummering'!$E$23</f>
        <v>0</v>
      </c>
      <c r="AE32" s="370" t="str">
        <f t="shared" si="3"/>
        <v>Kompetansetiltak (grunn-, videre- og etterutdanning)</v>
      </c>
      <c r="AF32" s="370" t="str">
        <f t="shared" si="4"/>
        <v>Videreutdanning og mastergradutdanning (påbygg bachelorutdanning)</v>
      </c>
      <c r="AG32" s="375" t="str">
        <f t="shared" si="13"/>
        <v>2.4a</v>
      </c>
      <c r="AH32" s="375" t="str">
        <f t="shared" si="14"/>
        <v>2.4a</v>
      </c>
      <c r="AI32" s="375" t="str">
        <f t="shared" si="15"/>
        <v>Psykisk helsearbeid og rusarbeid</v>
      </c>
      <c r="AJ32" s="371" t="b">
        <v>0</v>
      </c>
      <c r="AK32" s="371" t="b">
        <v>0</v>
      </c>
      <c r="AL32" s="260" t="b">
        <v>0</v>
      </c>
      <c r="AM32" s="260">
        <v>3</v>
      </c>
      <c r="AN32" s="264" t="str">
        <v>2.1b</v>
      </c>
      <c r="AO32" s="264" t="str">
        <v>2.1c</v>
      </c>
      <c r="AP32" s="302">
        <f t="shared" si="36"/>
        <v>9</v>
      </c>
      <c r="AQ32" s="302">
        <f t="shared" si="37"/>
        <v>12</v>
      </c>
      <c r="AR32" s="380" t="b">
        <v>0</v>
      </c>
      <c r="AS32" s="264" t="b">
        <v>0</v>
      </c>
      <c r="AT32" s="272">
        <v>0</v>
      </c>
      <c r="AU32" s="272" t="str">
        <v>Kompetansetiltak (grunn-, videre- og etterutdanning)</v>
      </c>
      <c r="AV32" s="272" t="str">
        <v>Videregående skole, fag- og yrkesopplæring innen helse (fagbrev)</v>
      </c>
      <c r="AW32" s="272" t="str">
        <v>2.1b</v>
      </c>
      <c r="AX32" s="272" t="str">
        <v>2.1b</v>
      </c>
      <c r="AY32" s="272" t="str">
        <v>Annen utdanning på videregående skolenivå</v>
      </c>
      <c r="AZ32" s="302" cm="1">
        <f t="array" ref="AZ32">IF(OR($AR32,$AS32),"",IF(AND(NOT($AP32=FALSE),NOT(AZ$2=FALSE)),INDEX('Kompetansetilskudd og BPA'!$A$1:$R$149,$AP32,AZ$2),""))</f>
        <v>0</v>
      </c>
      <c r="BA32" s="302" cm="1">
        <f t="array" ref="BA32">IF(OR($AR32,$AS32),"",IF(AND(NOT($AP32=FALSE),NOT(BA$2=FALSE)),INDEX('Kompetansetilskudd og BPA'!$A$1:$R$149,$AP32,BA$2),""))</f>
        <v>0</v>
      </c>
      <c r="BB32" s="302" t="str" cm="1">
        <f t="array" ref="BB32">IF(OR($AR32,$AS32),"",IF(AND(NOT($AP32=FALSE),NOT(BB$2=FALSE)),INDEX('Kompetansetilskudd og BPA'!$A$1:$R$149,$AP32,BB$2),""))</f>
        <v/>
      </c>
      <c r="BC32" s="302" cm="1">
        <f t="array" ref="BC32">IF(OR($AR32,$AS32),"",IF(AND(NOT($AP32=FALSE),NOT(BC$2=FALSE)),INDEX('Kompetansetilskudd og BPA'!$A$1:$R$149,$AP32,BC$2),""))</f>
        <v>0</v>
      </c>
      <c r="BD32" s="302" cm="1">
        <f t="array" ref="BD32">IF(OR($AR32,$AS32),"",IF(AND(NOT($AP32=FALSE),NOT(BD$2=FALSE)),INDEX('Kompetansetilskudd og BPA'!$A$1:$R$149,$AP32,BD$2),""))</f>
        <v>0</v>
      </c>
      <c r="BE32" s="302" cm="1">
        <f t="array" ref="BE32">IF(OR($AR32,$AS32),"",IF(AND(NOT($AP32=FALSE),NOT(BE$2=FALSE)),INDEX('Kompetansetilskudd og BPA'!$A$1:$R$149,$AP32,BE$2),""))</f>
        <v>0</v>
      </c>
      <c r="BF32" s="302" t="str" cm="1">
        <f t="array" ref="BF32">IF(OR($AR32,$AS32),"",IF(AND(NOT($AP32=FALSE),NOT(BF$2=FALSE)),INDEX('Kompetansetilskudd og BPA'!$A$1:$R$149,$AP32,BF$2),""))</f>
        <v/>
      </c>
      <c r="BG32" s="302" cm="1">
        <f t="array" ref="BG32">IF(OR($AR32,$AS32),"",IF(AND(NOT($AP32=FALSE),NOT(BG$2=FALSE)),INDEX('Kompetansetilskudd og BPA'!$A$1:$R$149,$AP32,BG$2),""))</f>
        <v>0</v>
      </c>
      <c r="BH32" s="302" cm="1">
        <f t="array" ref="BH32">IF(OR($AR32,$AS32),"",IF(AND(NOT($AP32=FALSE),NOT(BH$2=FALSE)),INDEX('Kompetansetilskudd og BPA'!$A$1:$R$149,$AP32,BH$2),""))</f>
        <v>0</v>
      </c>
      <c r="BI32" s="302" cm="1">
        <f t="array" ref="BI32">IF(OR(AR32,AS32),"",IF(AND(NOT(BI$2=FALSE),NOT(AQ32="")),INDEX('Kompetansetilskudd og BPA'!$A$1:$R$149,$AQ32,BI$2),""))</f>
        <v>0</v>
      </c>
      <c r="BJ32" s="376" t="str">
        <f>'Forside og oppsummering'!$K$2</f>
        <v>20230131_1336</v>
      </c>
      <c r="BK32" s="272">
        <v>3</v>
      </c>
      <c r="BL32" s="273">
        <v>0</v>
      </c>
      <c r="BM32" s="273" t="str">
        <v>Kompetansetiltak (grunn-, videre- og etterutdanning)</v>
      </c>
      <c r="BN32" s="273" t="str">
        <v>Videregående skole, fag- og yrkesopplæring innen helse (fagbrev)</v>
      </c>
      <c r="BO32" s="273" t="str">
        <v>2.1b</v>
      </c>
      <c r="BP32" s="273" t="str">
        <v>2.1b</v>
      </c>
      <c r="BQ32" s="273" t="str">
        <v>Annen utdanning på videregående skolenivå</v>
      </c>
      <c r="BR32" s="273">
        <v>0</v>
      </c>
      <c r="BS32" s="273">
        <v>0</v>
      </c>
      <c r="BT32" s="273">
        <v>0</v>
      </c>
      <c r="BU32" s="273">
        <v>0</v>
      </c>
      <c r="BV32" s="273">
        <v>0</v>
      </c>
      <c r="BW32" s="273">
        <v>0</v>
      </c>
      <c r="BX32" s="273">
        <v>0</v>
      </c>
      <c r="BY32" s="273">
        <v>0</v>
      </c>
      <c r="BZ32" s="273" t="str">
        <v>20230131_1336</v>
      </c>
      <c r="CA32" s="273">
        <v>3</v>
      </c>
      <c r="CB32" s="302" t="b">
        <f t="shared" si="35"/>
        <v>1</v>
      </c>
      <c r="CD32" s="313">
        <v>0</v>
      </c>
      <c r="CE32" s="313">
        <v>0</v>
      </c>
      <c r="CF32" s="313" t="str">
        <v>Beskriv hvilke teorier / faglige metoder dere benytter i tjenesteutviklingsprosjektet eller hvilken kunnskap/erfaring dere bygger på. Herunder metoder for brukermedvirkning</v>
      </c>
      <c r="CG32" s="313"/>
      <c r="CH32" s="313"/>
      <c r="CI32" s="313"/>
      <c r="CJ32" s="313"/>
      <c r="CK32" s="313"/>
      <c r="CL32" s="313"/>
      <c r="CM32" s="313"/>
      <c r="CN32" s="313">
        <v>0</v>
      </c>
      <c r="CO32" s="319" t="b">
        <f t="shared" si="29"/>
        <v>0</v>
      </c>
      <c r="CP32" s="319" t="b">
        <f t="shared" si="30"/>
        <v>0</v>
      </c>
      <c r="CQ32" s="319" t="b">
        <f t="shared" si="5"/>
        <v>0</v>
      </c>
      <c r="CR32" s="319" t="b">
        <f t="shared" si="32"/>
        <v>1</v>
      </c>
      <c r="CS32" s="430" t="b">
        <f t="shared" si="16"/>
        <v>0</v>
      </c>
      <c r="CT32" s="302" t="str">
        <f t="shared" si="17"/>
        <v/>
      </c>
      <c r="CU32" s="302" t="b">
        <f t="shared" si="18"/>
        <v>1</v>
      </c>
      <c r="CV32" s="319" t="b">
        <f t="shared" si="19"/>
        <v>0</v>
      </c>
      <c r="CW32" s="302" t="str">
        <f>'Forside og oppsummering'!$K$2</f>
        <v>20230131_1336</v>
      </c>
      <c r="CX32" s="302">
        <f t="shared" si="20"/>
        <v>4</v>
      </c>
      <c r="CY32" s="302" t="str">
        <f t="shared" si="21"/>
        <v/>
      </c>
      <c r="CZ32" s="435">
        <f t="shared" si="7"/>
        <v>0</v>
      </c>
      <c r="DA32" s="330">
        <f>'Forside og oppsummering'!$E$23</f>
        <v>0</v>
      </c>
      <c r="DB32" s="302" t="str">
        <f t="shared" si="22"/>
        <v>Prosjekt 1</v>
      </c>
      <c r="DC32" s="330" t="str">
        <f t="shared" si="8"/>
        <v>Prosjektbeskrivelse: tjenesteutviklingsprosjekt 1.</v>
      </c>
      <c r="DD32" s="431">
        <f t="shared" si="9"/>
        <v>0</v>
      </c>
      <c r="DE32" s="302" t="e">
        <f t="shared" si="23"/>
        <v>#VALUE!</v>
      </c>
      <c r="DF32" s="302" t="str">
        <f t="shared" si="24"/>
        <v>Beskriv hvilke teorier / faglige metoder dere benytter i tjenesteutviklingsprosjektet eller hvilken kunnskap/erfaring dere bygger på. Herunder metoder for brukermedvirkning</v>
      </c>
      <c r="DG32" s="328">
        <v>0</v>
      </c>
      <c r="DH32" s="328">
        <v>0</v>
      </c>
      <c r="DI32" s="328">
        <v>0</v>
      </c>
      <c r="DJ32" s="328">
        <v>0</v>
      </c>
      <c r="DK32" s="328">
        <v>0</v>
      </c>
      <c r="DL32" s="328">
        <v>0</v>
      </c>
      <c r="DM32" s="328">
        <v>0</v>
      </c>
      <c r="DN32" s="328">
        <v>0</v>
      </c>
      <c r="DO32" s="328" t="str">
        <v>20230131_1336</v>
      </c>
      <c r="DP32" s="328">
        <v>4</v>
      </c>
      <c r="EW32" s="275">
        <v>30</v>
      </c>
    </row>
    <row r="33" spans="5:153" x14ac:dyDescent="0.3">
      <c r="E33" s="262">
        <v>0</v>
      </c>
      <c r="F33" s="262">
        <v>0</v>
      </c>
      <c r="G33" s="262">
        <v>0</v>
      </c>
      <c r="H33" s="262">
        <v>0</v>
      </c>
      <c r="I33" s="275"/>
      <c r="J33" s="275"/>
      <c r="K33" s="302" t="b">
        <f>H33='Kompetansetilskudd og BPA'!$E$12</f>
        <v>0</v>
      </c>
      <c r="L33" s="302" t="b">
        <f t="shared" si="1"/>
        <v>0</v>
      </c>
      <c r="M33" s="302" t="b">
        <f t="shared" si="10"/>
        <v>0</v>
      </c>
      <c r="N33" s="302" t="b">
        <f t="shared" si="11"/>
        <v>0</v>
      </c>
      <c r="O33" s="302" t="b">
        <f t="shared" si="25"/>
        <v>0</v>
      </c>
      <c r="P33" s="302" t="b">
        <f t="shared" si="33"/>
        <v>0</v>
      </c>
      <c r="Q33" s="263" t="b">
        <v>0</v>
      </c>
      <c r="R33" s="263" t="b">
        <v>0</v>
      </c>
      <c r="S33" s="263" t="b">
        <v>1</v>
      </c>
      <c r="T33" s="263">
        <v>6</v>
      </c>
      <c r="U33" s="263" t="str">
        <v>2.3j</v>
      </c>
      <c r="V33" s="263">
        <v>0</v>
      </c>
      <c r="W33" s="261" t="b">
        <v>0</v>
      </c>
      <c r="X33" s="261" t="b">
        <v>0</v>
      </c>
      <c r="Y33" s="261" t="b">
        <v>0</v>
      </c>
      <c r="Z33" s="261">
        <v>3</v>
      </c>
      <c r="AA33" s="261" t="str">
        <v>2.4b</v>
      </c>
      <c r="AB33" s="261" t="str">
        <v>Tverrfaglig videreutdanning i psykososialt arbeid med barn og unge</v>
      </c>
      <c r="AC33" s="302" t="str">
        <f t="shared" si="12"/>
        <v/>
      </c>
      <c r="AD33" s="267">
        <f>'Forside og oppsummering'!$E$23</f>
        <v>0</v>
      </c>
      <c r="AE33" s="370" t="str">
        <f t="shared" si="3"/>
        <v>Kompetansetiltak (grunn-, videre- og etterutdanning)</v>
      </c>
      <c r="AF33" s="370" t="str">
        <f t="shared" si="4"/>
        <v>Videreutdanning og mastergradutdanning (påbygg bachelorutdanning)</v>
      </c>
      <c r="AG33" s="375" t="str">
        <f t="shared" si="13"/>
        <v>2.4b</v>
      </c>
      <c r="AH33" s="375" t="str">
        <f t="shared" si="14"/>
        <v>2.4b</v>
      </c>
      <c r="AI33" s="375" t="str">
        <f t="shared" si="15"/>
        <v>Tverrfaglig videreutdanning i psykososialt arbeid med barn og unge</v>
      </c>
      <c r="AJ33" s="371" t="b">
        <v>0</v>
      </c>
      <c r="AK33" s="371" t="b">
        <v>0</v>
      </c>
      <c r="AL33" s="260" t="b">
        <v>0</v>
      </c>
      <c r="AM33" s="260">
        <v>3</v>
      </c>
      <c r="AN33" s="264" t="str">
        <v>2.1c</v>
      </c>
      <c r="AO33" s="264" t="str">
        <v/>
      </c>
      <c r="AP33" s="302">
        <f t="shared" si="36"/>
        <v>12</v>
      </c>
      <c r="AQ33" s="302" t="str">
        <f t="shared" si="37"/>
        <v/>
      </c>
      <c r="AR33" s="380" t="b">
        <v>1</v>
      </c>
      <c r="AS33" s="264" t="b">
        <v>0</v>
      </c>
      <c r="AT33" s="272">
        <v>0</v>
      </c>
      <c r="AU33" s="272" t="str">
        <v>Kompetansetiltak (grunn-, videre- og etterutdanning)</v>
      </c>
      <c r="AV33" s="272" t="str">
        <v>Videregående skole, fag- og yrkesopplæring innen helse (fagbrev)</v>
      </c>
      <c r="AW33" s="272" t="str">
        <v>2.1c_saksbehandlerkommentar</v>
      </c>
      <c r="AX33" s="272" t="str">
        <v>2.1c_saksbehandlerkommentar</v>
      </c>
      <c r="AY33" s="272" t="str">
        <v>Eventuell tilbakemelding fra saksbehandler til kommunen angående Annen utdanning på videregående skolenivå. (Det som skrives her fremkommer på tilskuddsbrevet til kommunen)</v>
      </c>
      <c r="AZ33" s="302" t="str" cm="1">
        <f t="array" ref="AZ33">IF(OR($AR33,$AS33),"",IF(AND(NOT($AP33=FALSE),NOT(AZ$2=FALSE)),INDEX('Kompetansetilskudd og BPA'!$A$1:$R$149,$AP33,AZ$2),""))</f>
        <v/>
      </c>
      <c r="BA33" s="302" t="str" cm="1">
        <f t="array" ref="BA33">IF(OR($AR33,$AS33),"",IF(AND(NOT($AP33=FALSE),NOT(BA$2=FALSE)),INDEX('Kompetansetilskudd og BPA'!$A$1:$R$149,$AP33,BA$2),""))</f>
        <v/>
      </c>
      <c r="BB33" s="302" t="str" cm="1">
        <f t="array" ref="BB33">IF(OR($AR33,$AS33),"",IF(AND(NOT($AP33=FALSE),NOT(BB$2=FALSE)),INDEX('Kompetansetilskudd og BPA'!$A$1:$R$149,$AP33,BB$2),""))</f>
        <v/>
      </c>
      <c r="BC33" s="302" t="str" cm="1">
        <f t="array" ref="BC33">IF(OR($AR33,$AS33),"",IF(AND(NOT($AP33=FALSE),NOT(BC$2=FALSE)),INDEX('Kompetansetilskudd og BPA'!$A$1:$R$149,$AP33,BC$2),""))</f>
        <v/>
      </c>
      <c r="BD33" s="302" t="str" cm="1">
        <f t="array" ref="BD33">IF(OR($AR33,$AS33),"",IF(AND(NOT($AP33=FALSE),NOT(BD$2=FALSE)),INDEX('Kompetansetilskudd og BPA'!$A$1:$R$149,$AP33,BD$2),""))</f>
        <v/>
      </c>
      <c r="BE33" s="302" t="str" cm="1">
        <f t="array" ref="BE33">IF(OR($AR33,$AS33),"",IF(AND(NOT($AP33=FALSE),NOT(BE$2=FALSE)),INDEX('Kompetansetilskudd og BPA'!$A$1:$R$149,$AP33,BE$2),""))</f>
        <v/>
      </c>
      <c r="BF33" s="302" t="str" cm="1">
        <f t="array" ref="BF33">IF(OR($AR33,$AS33),"",IF(AND(NOT($AP33=FALSE),NOT(BF$2=FALSE)),INDEX('Kompetansetilskudd og BPA'!$A$1:$R$149,$AP33,BF$2),""))</f>
        <v/>
      </c>
      <c r="BG33" s="302" t="str" cm="1">
        <f t="array" ref="BG33">IF(OR($AR33,$AS33),"",IF(AND(NOT($AP33=FALSE),NOT(BG$2=FALSE)),INDEX('Kompetansetilskudd og BPA'!$A$1:$R$149,$AP33,BG$2),""))</f>
        <v/>
      </c>
      <c r="BH33" s="302" t="str" cm="1">
        <f t="array" ref="BH33">IF(OR($AR33,$AS33),"",IF(AND(NOT($AP33=FALSE),NOT(BH$2=FALSE)),INDEX('Kompetansetilskudd og BPA'!$A$1:$R$149,$AP33,BH$2),""))</f>
        <v/>
      </c>
      <c r="BI33" s="302" t="str" cm="1">
        <f t="array" ref="BI33">IF(OR(AR33,AS33),"",IF(AND(NOT(BI$2=FALSE),NOT(AQ33="")),INDEX('Kompetansetilskudd og BPA'!$A$1:$R$149,$AQ33,BI$2),""))</f>
        <v/>
      </c>
      <c r="BJ33" s="376" t="str">
        <f>'Forside og oppsummering'!$K$2</f>
        <v>20230131_1336</v>
      </c>
      <c r="BK33" s="272">
        <v>5</v>
      </c>
      <c r="BL33" s="273">
        <v>0</v>
      </c>
      <c r="BM33" s="273" t="str">
        <v>Kompetansetiltak (grunn-, videre- og etterutdanning)</v>
      </c>
      <c r="BN33" s="273" t="str">
        <v>Videregående skole, fag- og yrkesopplæring innen helse (fagbrev)</v>
      </c>
      <c r="BO33" s="273" t="str">
        <v>2.1c_saksbehandlerkommentar</v>
      </c>
      <c r="BP33" s="273" t="str">
        <v>2.1c_saksbehandlerkommentar</v>
      </c>
      <c r="BQ33" s="273" t="str">
        <v>Eventuell tilbakemelding fra saksbehandler til kommunen angående Annen utdanning på videregående skolenivå. (Det som skrives her fremkommer på tilskuddsbrevet til kommunen)</v>
      </c>
      <c r="BR33" s="273" t="str">
        <v/>
      </c>
      <c r="BS33" s="273" t="str">
        <v/>
      </c>
      <c r="BT33" s="273" t="str">
        <v/>
      </c>
      <c r="BU33" s="273" t="str">
        <v/>
      </c>
      <c r="BV33" s="273" t="str">
        <v/>
      </c>
      <c r="BW33" s="273" t="str">
        <v/>
      </c>
      <c r="BX33" s="273" t="str">
        <v/>
      </c>
      <c r="BY33" s="273" t="str">
        <v/>
      </c>
      <c r="BZ33" s="273" t="str">
        <v>20230131_1336</v>
      </c>
      <c r="CA33" s="273">
        <v>5</v>
      </c>
      <c r="CB33" s="302" t="b">
        <f t="shared" si="35"/>
        <v>1</v>
      </c>
      <c r="CD33" s="313">
        <v>0</v>
      </c>
      <c r="CE33" s="313" t="str">
        <v>P1.3e</v>
      </c>
      <c r="CF33" s="313" t="str">
        <v>Gevinster og effekter</v>
      </c>
      <c r="CG33" s="313"/>
      <c r="CH33" s="313"/>
      <c r="CI33" s="313"/>
      <c r="CJ33" s="313"/>
      <c r="CK33" s="313"/>
      <c r="CL33" s="313"/>
      <c r="CM33" s="313"/>
      <c r="CN33" s="313">
        <v>0</v>
      </c>
      <c r="CO33" s="319" t="b">
        <f t="shared" si="29"/>
        <v>0</v>
      </c>
      <c r="CP33" s="319" t="b">
        <f t="shared" si="30"/>
        <v>0</v>
      </c>
      <c r="CQ33" s="319" t="b">
        <f t="shared" si="5"/>
        <v>0</v>
      </c>
      <c r="CR33" s="319" t="b">
        <f t="shared" si="32"/>
        <v>0</v>
      </c>
      <c r="CS33" s="430" t="b">
        <f t="shared" si="16"/>
        <v>0</v>
      </c>
      <c r="CT33" s="302" t="str">
        <f t="shared" si="17"/>
        <v/>
      </c>
      <c r="CU33" s="302" t="b">
        <f t="shared" si="18"/>
        <v>1</v>
      </c>
      <c r="CV33" s="319" t="b">
        <f t="shared" si="19"/>
        <v>0</v>
      </c>
      <c r="CW33" s="302" t="str">
        <f>'Forside og oppsummering'!$K$2</f>
        <v>20230131_1336</v>
      </c>
      <c r="CX33" s="302">
        <f t="shared" si="20"/>
        <v>4</v>
      </c>
      <c r="CY33" s="302" t="str">
        <f t="shared" si="21"/>
        <v/>
      </c>
      <c r="CZ33" s="435" t="str">
        <f t="shared" si="7"/>
        <v>P1.3e</v>
      </c>
      <c r="DA33" s="330">
        <f>'Forside og oppsummering'!$E$23</f>
        <v>0</v>
      </c>
      <c r="DB33" s="302" t="str">
        <f t="shared" si="22"/>
        <v>Prosjekt 1</v>
      </c>
      <c r="DC33" s="330" t="str">
        <f t="shared" si="8"/>
        <v>Prosjektbeskrivelse: tjenesteutviklingsprosjekt 1.</v>
      </c>
      <c r="DD33" s="431" t="str">
        <f t="shared" si="9"/>
        <v>P1.3e</v>
      </c>
      <c r="DE33" s="302" t="str">
        <f t="shared" si="23"/>
        <v>P_.3e</v>
      </c>
      <c r="DF33" s="302" t="str">
        <f t="shared" si="24"/>
        <v>Gevinster og effekter</v>
      </c>
      <c r="DG33" s="328">
        <v>0</v>
      </c>
      <c r="DH33" s="328">
        <v>0</v>
      </c>
      <c r="DI33" s="328">
        <v>0</v>
      </c>
      <c r="DJ33" s="328">
        <v>0</v>
      </c>
      <c r="DK33" s="328">
        <v>0</v>
      </c>
      <c r="DL33" s="328">
        <v>0</v>
      </c>
      <c r="DM33" s="328">
        <v>0</v>
      </c>
      <c r="DN33" s="328">
        <v>0</v>
      </c>
      <c r="DO33" s="328" t="str">
        <v>20230131_1336</v>
      </c>
      <c r="DP33" s="328">
        <v>4</v>
      </c>
      <c r="EG33" s="271" cm="1">
        <f t="array" ref="EG33:EV90">_xlfn._xlws.FILTER(BL29:CA100,CB29:CB100)</f>
        <v>0</v>
      </c>
      <c r="EH33" s="271" t="str">
        <v>Kompetansetiltak (grunn-, videre- og etterutdanning)</v>
      </c>
      <c r="EI33" s="271" t="str">
        <v/>
      </c>
      <c r="EJ33" s="271" t="str">
        <v>2.</v>
      </c>
      <c r="EK33" s="271" t="str">
        <v>2.</v>
      </c>
      <c r="EL33" s="271" t="str">
        <v/>
      </c>
      <c r="EM33" s="271">
        <v>0</v>
      </c>
      <c r="EN33" s="271">
        <v>0</v>
      </c>
      <c r="EO33" s="271">
        <v>0</v>
      </c>
      <c r="EP33" s="271">
        <v>0</v>
      </c>
      <c r="EQ33" s="271">
        <v>0</v>
      </c>
      <c r="ER33" s="271">
        <v>0</v>
      </c>
      <c r="ES33" s="271">
        <v>0</v>
      </c>
      <c r="ET33" s="271" t="str">
        <v/>
      </c>
      <c r="EU33" s="271" t="str">
        <v>20230131_1336</v>
      </c>
      <c r="EV33" s="271">
        <v>1</v>
      </c>
      <c r="EW33" s="275">
        <v>31</v>
      </c>
    </row>
    <row r="34" spans="5:153" x14ac:dyDescent="0.3">
      <c r="E34" s="262">
        <v>0</v>
      </c>
      <c r="F34" s="262">
        <v>0</v>
      </c>
      <c r="G34" s="262" t="str">
        <v/>
      </c>
      <c r="H34" s="262">
        <v>0</v>
      </c>
      <c r="I34" s="275"/>
      <c r="J34" s="275"/>
      <c r="K34" s="302" t="b">
        <f>H34='Kompetansetilskudd og BPA'!$E$12</f>
        <v>0</v>
      </c>
      <c r="L34" s="302" t="b">
        <f t="shared" si="1"/>
        <v>0</v>
      </c>
      <c r="M34" s="302" t="b">
        <f t="shared" si="10"/>
        <v>0</v>
      </c>
      <c r="N34" s="302">
        <f t="shared" si="11"/>
        <v>3</v>
      </c>
      <c r="O34" s="302" t="str">
        <f t="shared" si="25"/>
        <v/>
      </c>
      <c r="P34" s="302">
        <f t="shared" si="33"/>
        <v>0</v>
      </c>
      <c r="Q34" s="263" t="b">
        <v>0</v>
      </c>
      <c r="R34" s="263" t="b">
        <v>0</v>
      </c>
      <c r="S34" s="263" t="b">
        <v>0</v>
      </c>
      <c r="T34" s="263">
        <v>3</v>
      </c>
      <c r="U34" s="263" t="str">
        <v/>
      </c>
      <c r="V34" s="263">
        <v>0</v>
      </c>
      <c r="W34" s="261" t="b">
        <v>0</v>
      </c>
      <c r="X34" s="261" t="b">
        <v>0</v>
      </c>
      <c r="Y34" s="261" t="b">
        <v>0</v>
      </c>
      <c r="Z34" s="261">
        <v>3</v>
      </c>
      <c r="AA34" s="261" t="str">
        <v>2.4c</v>
      </c>
      <c r="AB34" s="261" t="str">
        <v>Eldreomsorg/demens</v>
      </c>
      <c r="AC34" s="302" t="str">
        <f t="shared" si="12"/>
        <v/>
      </c>
      <c r="AD34" s="267">
        <f>'Forside og oppsummering'!$E$23</f>
        <v>0</v>
      </c>
      <c r="AE34" s="370" t="str">
        <f t="shared" si="3"/>
        <v>Kompetansetiltak (grunn-, videre- og etterutdanning)</v>
      </c>
      <c r="AF34" s="370" t="str">
        <f t="shared" si="4"/>
        <v>Videreutdanning og mastergradutdanning (påbygg bachelorutdanning)</v>
      </c>
      <c r="AG34" s="375" t="str">
        <f t="shared" si="13"/>
        <v>2.4c</v>
      </c>
      <c r="AH34" s="375" t="str">
        <f t="shared" si="14"/>
        <v>2.4c</v>
      </c>
      <c r="AI34" s="375" t="str">
        <f t="shared" si="15"/>
        <v>Eldreomsorg/demens</v>
      </c>
      <c r="AJ34" s="371" t="b">
        <v>0</v>
      </c>
      <c r="AK34" s="371" t="b">
        <v>0</v>
      </c>
      <c r="AL34" s="260" t="b">
        <v>0</v>
      </c>
      <c r="AM34" s="260">
        <v>3</v>
      </c>
      <c r="AN34" s="264" t="str">
        <v>2.1c</v>
      </c>
      <c r="AO34" s="264" t="str">
        <v/>
      </c>
      <c r="AP34" s="302">
        <f t="shared" si="36"/>
        <v>12</v>
      </c>
      <c r="AQ34" s="302" t="str">
        <f t="shared" si="37"/>
        <v/>
      </c>
      <c r="AR34" s="380" t="b">
        <v>0</v>
      </c>
      <c r="AS34" s="264" t="b">
        <v>1</v>
      </c>
      <c r="AT34" s="272">
        <v>0</v>
      </c>
      <c r="AU34" s="272" t="str">
        <v>Kompetansetiltak (grunn-, videre- og etterutdanning)</v>
      </c>
      <c r="AV34" s="272" t="str">
        <v>Videregående skole, fag- og yrkesopplæring innen helse (fagbrev)</v>
      </c>
      <c r="AW34" s="272" t="str">
        <v>2.1c_end</v>
      </c>
      <c r="AX34" s="272" t="str">
        <v>2.1c_end</v>
      </c>
      <c r="AY34" s="272" t="str">
        <v/>
      </c>
      <c r="AZ34" s="302" t="str" cm="1">
        <f t="array" ref="AZ34">IF(OR($AR34,$AS34),"",IF(AND(NOT($AP34=FALSE),NOT(AZ$2=FALSE)),INDEX('Kompetansetilskudd og BPA'!$A$1:$R$149,$AP34,AZ$2),""))</f>
        <v/>
      </c>
      <c r="BA34" s="302" t="str" cm="1">
        <f t="array" ref="BA34">IF(OR($AR34,$AS34),"",IF(AND(NOT($AP34=FALSE),NOT(BA$2=FALSE)),INDEX('Kompetansetilskudd og BPA'!$A$1:$R$149,$AP34,BA$2),""))</f>
        <v/>
      </c>
      <c r="BB34" s="302" t="str" cm="1">
        <f t="array" ref="BB34">IF(OR($AR34,$AS34),"",IF(AND(NOT($AP34=FALSE),NOT(BB$2=FALSE)),INDEX('Kompetansetilskudd og BPA'!$A$1:$R$149,$AP34,BB$2),""))</f>
        <v/>
      </c>
      <c r="BC34" s="302" t="str" cm="1">
        <f t="array" ref="BC34">IF(OR($AR34,$AS34),"",IF(AND(NOT($AP34=FALSE),NOT(BC$2=FALSE)),INDEX('Kompetansetilskudd og BPA'!$A$1:$R$149,$AP34,BC$2),""))</f>
        <v/>
      </c>
      <c r="BD34" s="302" t="str" cm="1">
        <f t="array" ref="BD34">IF(OR($AR34,$AS34),"",IF(AND(NOT($AP34=FALSE),NOT(BD$2=FALSE)),INDEX('Kompetansetilskudd og BPA'!$A$1:$R$149,$AP34,BD$2),""))</f>
        <v/>
      </c>
      <c r="BE34" s="302" t="str" cm="1">
        <f t="array" ref="BE34">IF(OR($AR34,$AS34),"",IF(AND(NOT($AP34=FALSE),NOT(BE$2=FALSE)),INDEX('Kompetansetilskudd og BPA'!$A$1:$R$149,$AP34,BE$2),""))</f>
        <v/>
      </c>
      <c r="BF34" s="302" t="str" cm="1">
        <f t="array" ref="BF34">IF(OR($AR34,$AS34),"",IF(AND(NOT($AP34=FALSE),NOT(BF$2=FALSE)),INDEX('Kompetansetilskudd og BPA'!$A$1:$R$149,$AP34,BF$2),""))</f>
        <v/>
      </c>
      <c r="BG34" s="302" t="str" cm="1">
        <f t="array" ref="BG34">IF(OR($AR34,$AS34),"",IF(AND(NOT($AP34=FALSE),NOT(BG$2=FALSE)),INDEX('Kompetansetilskudd og BPA'!$A$1:$R$149,$AP34,BG$2),""))</f>
        <v/>
      </c>
      <c r="BH34" s="302" t="str" cm="1">
        <f t="array" ref="BH34">IF(OR($AR34,$AS34),"",IF(AND(NOT($AP34=FALSE),NOT(BH$2=FALSE)),INDEX('Kompetansetilskudd og BPA'!$A$1:$R$149,$AP34,BH$2),""))</f>
        <v/>
      </c>
      <c r="BI34" s="302" t="str" cm="1">
        <f t="array" ref="BI34">IF(OR(AR34,AS34),"",IF(AND(NOT(BI$2=FALSE),NOT(AQ34="")),INDEX('Kompetansetilskudd og BPA'!$A$1:$R$149,$AQ34,BI$2),""))</f>
        <v/>
      </c>
      <c r="BJ34" s="376" t="str">
        <f>'Forside og oppsummering'!$K$2</f>
        <v>20230131_1336</v>
      </c>
      <c r="BK34" s="272">
        <v>6</v>
      </c>
      <c r="BL34" s="273">
        <v>0</v>
      </c>
      <c r="BM34" s="273" t="str">
        <v>Kompetansetiltak (grunn-, videre- og etterutdanning)</v>
      </c>
      <c r="BN34" s="273" t="str">
        <v>Videregående skole, fag- og yrkesopplæring innen helse (fagbrev)</v>
      </c>
      <c r="BO34" s="273" t="str">
        <v>2.1c_end</v>
      </c>
      <c r="BP34" s="273" t="str">
        <v>2.1c_end</v>
      </c>
      <c r="BQ34" s="273" t="str">
        <v/>
      </c>
      <c r="BR34" s="273" t="str">
        <v/>
      </c>
      <c r="BS34" s="273" t="str">
        <v/>
      </c>
      <c r="BT34" s="273" t="str">
        <v/>
      </c>
      <c r="BU34" s="273" t="str">
        <v/>
      </c>
      <c r="BV34" s="273" t="str">
        <v/>
      </c>
      <c r="BW34" s="273" t="str">
        <v/>
      </c>
      <c r="BX34" s="273" t="str">
        <v/>
      </c>
      <c r="BY34" s="273" t="str">
        <v/>
      </c>
      <c r="BZ34" s="273" t="str">
        <v>20230131_1336</v>
      </c>
      <c r="CA34" s="273">
        <v>6</v>
      </c>
      <c r="CB34" s="302" t="b">
        <f t="shared" si="35"/>
        <v>1</v>
      </c>
      <c r="CD34" s="313">
        <v>0</v>
      </c>
      <c r="CE34" s="313">
        <v>0</v>
      </c>
      <c r="CF34" s="313" t="str">
        <v>Hvilke konkrete gevinster/effekter forventes tiltaket å gi, hvilken betydning kan det få for omlegging av praksis</v>
      </c>
      <c r="CG34" s="313"/>
      <c r="CH34" s="313"/>
      <c r="CI34" s="313"/>
      <c r="CJ34" s="313"/>
      <c r="CK34" s="313"/>
      <c r="CL34" s="313"/>
      <c r="CM34" s="313"/>
      <c r="CN34" s="313">
        <v>0</v>
      </c>
      <c r="CO34" s="319" t="b">
        <f t="shared" si="29"/>
        <v>0</v>
      </c>
      <c r="CP34" s="319" t="b">
        <f t="shared" si="30"/>
        <v>0</v>
      </c>
      <c r="CQ34" s="319" t="b">
        <f t="shared" si="5"/>
        <v>0</v>
      </c>
      <c r="CR34" s="319" t="b">
        <f t="shared" si="32"/>
        <v>1</v>
      </c>
      <c r="CS34" s="430" t="b">
        <f t="shared" si="16"/>
        <v>0</v>
      </c>
      <c r="CT34" s="302" t="str">
        <f t="shared" si="17"/>
        <v/>
      </c>
      <c r="CU34" s="302" t="b">
        <f t="shared" si="18"/>
        <v>1</v>
      </c>
      <c r="CV34" s="319" t="b">
        <f t="shared" si="19"/>
        <v>0</v>
      </c>
      <c r="CW34" s="302" t="str">
        <f>'Forside og oppsummering'!$K$2</f>
        <v>20230131_1336</v>
      </c>
      <c r="CX34" s="302">
        <f t="shared" si="20"/>
        <v>4</v>
      </c>
      <c r="CY34" s="302" t="str">
        <f t="shared" si="21"/>
        <v/>
      </c>
      <c r="CZ34" s="435">
        <f t="shared" si="7"/>
        <v>0</v>
      </c>
      <c r="DA34" s="330">
        <f>'Forside og oppsummering'!$E$23</f>
        <v>0</v>
      </c>
      <c r="DB34" s="302" t="str">
        <f t="shared" si="22"/>
        <v>Prosjekt 1</v>
      </c>
      <c r="DC34" s="330" t="str">
        <f t="shared" si="8"/>
        <v>Prosjektbeskrivelse: tjenesteutviklingsprosjekt 1.</v>
      </c>
      <c r="DD34" s="431">
        <f t="shared" si="9"/>
        <v>0</v>
      </c>
      <c r="DE34" s="302" t="e">
        <f t="shared" si="23"/>
        <v>#VALUE!</v>
      </c>
      <c r="DF34" s="302" t="str">
        <f t="shared" si="24"/>
        <v>Hvilke konkrete gevinster/effekter forventes tiltaket å gi, hvilken betydning kan det få for omlegging av praksis</v>
      </c>
      <c r="DG34" s="328">
        <v>0</v>
      </c>
      <c r="DH34" s="328">
        <v>0</v>
      </c>
      <c r="DI34" s="328">
        <v>0</v>
      </c>
      <c r="DJ34" s="328">
        <v>0</v>
      </c>
      <c r="DK34" s="328">
        <v>0</v>
      </c>
      <c r="DL34" s="328">
        <v>0</v>
      </c>
      <c r="DM34" s="328">
        <v>0</v>
      </c>
      <c r="DN34" s="328">
        <v>0</v>
      </c>
      <c r="DO34" s="328" t="str">
        <v>20230131_1336</v>
      </c>
      <c r="DP34" s="328">
        <v>4</v>
      </c>
      <c r="EG34" s="271">
        <v>0</v>
      </c>
      <c r="EH34" s="271" t="str">
        <v>Kompetansetiltak (grunn-, videre- og etterutdanning)</v>
      </c>
      <c r="EI34" s="271" t="str">
        <v>Videregående skole, fag- og yrkesopplæring innen helse (fagbrev)</v>
      </c>
      <c r="EJ34" s="271" t="str">
        <v>2.1.</v>
      </c>
      <c r="EK34" s="271" t="str">
        <v>2.1.</v>
      </c>
      <c r="EL34" s="271" t="str">
        <v/>
      </c>
      <c r="EM34" s="271">
        <v>0</v>
      </c>
      <c r="EN34" s="271">
        <v>0</v>
      </c>
      <c r="EO34" s="271">
        <v>0</v>
      </c>
      <c r="EP34" s="271">
        <v>0</v>
      </c>
      <c r="EQ34" s="271">
        <v>0</v>
      </c>
      <c r="ER34" s="271">
        <v>0</v>
      </c>
      <c r="ES34" s="271">
        <v>0</v>
      </c>
      <c r="ET34" s="271" t="str">
        <v/>
      </c>
      <c r="EU34" s="271" t="str">
        <v>20230131_1336</v>
      </c>
      <c r="EV34" s="271">
        <v>2</v>
      </c>
      <c r="EW34" s="275">
        <v>32</v>
      </c>
    </row>
    <row r="35" spans="5:153" x14ac:dyDescent="0.3">
      <c r="E35" s="262">
        <v>0</v>
      </c>
      <c r="F35" s="262">
        <v>0</v>
      </c>
      <c r="G35" s="262">
        <v>0</v>
      </c>
      <c r="H35" s="262" t="str">
        <v>Utdanningstype</v>
      </c>
      <c r="I35" s="275"/>
      <c r="J35" s="275"/>
      <c r="K35" s="302" t="b">
        <f>H35='Kompetansetilskudd og BPA'!$E$12</f>
        <v>0</v>
      </c>
      <c r="L35" s="302" t="b">
        <f t="shared" si="1"/>
        <v>0</v>
      </c>
      <c r="M35" s="302" t="b">
        <f t="shared" si="10"/>
        <v>0</v>
      </c>
      <c r="N35" s="302" t="b">
        <f t="shared" si="11"/>
        <v>0</v>
      </c>
      <c r="O35" s="302" t="b">
        <f t="shared" si="25"/>
        <v>0</v>
      </c>
      <c r="P35" s="302" t="b">
        <f t="shared" si="33"/>
        <v>0</v>
      </c>
      <c r="Q35" s="263" t="b">
        <v>0</v>
      </c>
      <c r="R35" s="263" t="b">
        <v>0</v>
      </c>
      <c r="S35" s="263" t="b">
        <v>0</v>
      </c>
      <c r="T35" s="263">
        <v>2</v>
      </c>
      <c r="U35" s="263" t="str">
        <v>2.4.</v>
      </c>
      <c r="V35" s="263" t="str">
        <v>Videreutdanning og mastergradutdanning (påbygg bachelorutdanning)</v>
      </c>
      <c r="W35" s="261" t="b">
        <v>0</v>
      </c>
      <c r="X35" s="261" t="b">
        <v>0</v>
      </c>
      <c r="Y35" s="261" t="b">
        <v>0</v>
      </c>
      <c r="Z35" s="261">
        <v>3</v>
      </c>
      <c r="AA35" s="261" t="str">
        <v>2.4d</v>
      </c>
      <c r="AB35" s="261" t="str">
        <v>Kreftomsorg/lindrende pleie</v>
      </c>
      <c r="AC35" s="302" t="str">
        <f t="shared" si="12"/>
        <v/>
      </c>
      <c r="AD35" s="267">
        <f>'Forside og oppsummering'!$E$23</f>
        <v>0</v>
      </c>
      <c r="AE35" s="370" t="str">
        <f t="shared" si="3"/>
        <v>Kompetansetiltak (grunn-, videre- og etterutdanning)</v>
      </c>
      <c r="AF35" s="370" t="str">
        <f t="shared" si="4"/>
        <v>Videreutdanning og mastergradutdanning (påbygg bachelorutdanning)</v>
      </c>
      <c r="AG35" s="375" t="str">
        <f t="shared" si="13"/>
        <v>2.4d</v>
      </c>
      <c r="AH35" s="375" t="str">
        <f t="shared" si="14"/>
        <v>2.4d</v>
      </c>
      <c r="AI35" s="375" t="str">
        <f t="shared" si="15"/>
        <v>Kreftomsorg/lindrende pleie</v>
      </c>
      <c r="AJ35" s="371" t="b">
        <v>0</v>
      </c>
      <c r="AK35" s="371" t="b">
        <v>0</v>
      </c>
      <c r="AL35" s="260" t="b">
        <v>0</v>
      </c>
      <c r="AM35" s="260">
        <v>3</v>
      </c>
      <c r="AN35" s="264" t="str">
        <v>2.2.</v>
      </c>
      <c r="AO35" s="264" t="str">
        <v/>
      </c>
      <c r="AP35" s="302">
        <f t="shared" si="36"/>
        <v>14</v>
      </c>
      <c r="AQ35" s="302" t="str">
        <f t="shared" si="37"/>
        <v/>
      </c>
      <c r="AR35" s="380" t="b">
        <v>0</v>
      </c>
      <c r="AS35" s="264" t="b">
        <v>0</v>
      </c>
      <c r="AT35" s="272">
        <v>0</v>
      </c>
      <c r="AU35" s="272" t="str">
        <v>Kompetansetiltak (grunn-, videre- og etterutdanning)</v>
      </c>
      <c r="AV35" s="272" t="str">
        <v>Fagskoleutdanning</v>
      </c>
      <c r="AW35" s="272" t="str">
        <v>2.2.</v>
      </c>
      <c r="AX35" s="272" t="str">
        <v>2.2.</v>
      </c>
      <c r="AY35" s="272" t="str">
        <v/>
      </c>
      <c r="AZ35" s="302" cm="1">
        <f t="array" ref="AZ35">IF(OR($AR35,$AS35),"",IF(AND(NOT($AP35=FALSE),NOT(AZ$2=FALSE)),INDEX('Kompetansetilskudd og BPA'!$A$1:$R$149,$AP35,AZ$2),""))</f>
        <v>0</v>
      </c>
      <c r="BA35" s="302" cm="1">
        <f t="array" ref="BA35">IF(OR($AR35,$AS35),"",IF(AND(NOT($AP35=FALSE),NOT(BA$2=FALSE)),INDEX('Kompetansetilskudd og BPA'!$A$1:$R$149,$AP35,BA$2),""))</f>
        <v>0</v>
      </c>
      <c r="BB35" s="302" t="str" cm="1">
        <f t="array" ref="BB35">IF(OR($AR35,$AS35),"",IF(AND(NOT($AP35=FALSE),NOT(BB$2=FALSE)),INDEX('Kompetansetilskudd og BPA'!$A$1:$R$149,$AP35,BB$2),""))</f>
        <v/>
      </c>
      <c r="BC35" s="302" cm="1">
        <f t="array" ref="BC35">IF(OR($AR35,$AS35),"",IF(AND(NOT($AP35=FALSE),NOT(BC$2=FALSE)),INDEX('Kompetansetilskudd og BPA'!$A$1:$R$149,$AP35,BC$2),""))</f>
        <v>0</v>
      </c>
      <c r="BD35" s="302" cm="1">
        <f t="array" ref="BD35">IF(OR($AR35,$AS35),"",IF(AND(NOT($AP35=FALSE),NOT(BD$2=FALSE)),INDEX('Kompetansetilskudd og BPA'!$A$1:$R$149,$AP35,BD$2),""))</f>
        <v>0</v>
      </c>
      <c r="BE35" s="302" cm="1">
        <f t="array" ref="BE35">IF(OR($AR35,$AS35),"",IF(AND(NOT($AP35=FALSE),NOT(BE$2=FALSE)),INDEX('Kompetansetilskudd og BPA'!$A$1:$R$149,$AP35,BE$2),""))</f>
        <v>0</v>
      </c>
      <c r="BF35" s="302" t="str" cm="1">
        <f t="array" ref="BF35">IF(OR($AR35,$AS35),"",IF(AND(NOT($AP35=FALSE),NOT(BF$2=FALSE)),INDEX('Kompetansetilskudd og BPA'!$A$1:$R$149,$AP35,BF$2),""))</f>
        <v/>
      </c>
      <c r="BG35" s="302" cm="1">
        <f t="array" ref="BG35">IF(OR($AR35,$AS35),"",IF(AND(NOT($AP35=FALSE),NOT(BG$2=FALSE)),INDEX('Kompetansetilskudd og BPA'!$A$1:$R$149,$AP35,BG$2),""))</f>
        <v>0</v>
      </c>
      <c r="BH35" s="302" cm="1">
        <f t="array" ref="BH35">IF(OR($AR35,$AS35),"",IF(AND(NOT($AP35=FALSE),NOT(BH$2=FALSE)),INDEX('Kompetansetilskudd og BPA'!$A$1:$R$149,$AP35,BH$2),""))</f>
        <v>0</v>
      </c>
      <c r="BI35" s="302" t="str" cm="1">
        <f t="array" ref="BI35">IF(OR(AR35,AS35),"",IF(AND(NOT(BI$2=FALSE),NOT(AQ35="")),INDEX('Kompetansetilskudd og BPA'!$A$1:$R$149,$AQ35,BI$2),""))</f>
        <v/>
      </c>
      <c r="BJ35" s="376" t="str">
        <f>'Forside og oppsummering'!$K$2</f>
        <v>20230131_1336</v>
      </c>
      <c r="BK35" s="272">
        <v>2</v>
      </c>
      <c r="BL35" s="273">
        <v>0</v>
      </c>
      <c r="BM35" s="273" t="str">
        <v>Kompetansetiltak (grunn-, videre- og etterutdanning)</v>
      </c>
      <c r="BN35" s="273" t="str">
        <v>Fagskoleutdanning</v>
      </c>
      <c r="BO35" s="273" t="str">
        <v>2.2.</v>
      </c>
      <c r="BP35" s="273" t="str">
        <v>2.2.</v>
      </c>
      <c r="BQ35" s="273" t="str">
        <v/>
      </c>
      <c r="BR35" s="273">
        <v>0</v>
      </c>
      <c r="BS35" s="273">
        <v>0</v>
      </c>
      <c r="BT35" s="273">
        <v>0</v>
      </c>
      <c r="BU35" s="273">
        <v>0</v>
      </c>
      <c r="BV35" s="273">
        <v>0</v>
      </c>
      <c r="BW35" s="273">
        <v>0</v>
      </c>
      <c r="BX35" s="273">
        <v>0</v>
      </c>
      <c r="BY35" s="273" t="str">
        <v/>
      </c>
      <c r="BZ35" s="273" t="str">
        <v>20230131_1336</v>
      </c>
      <c r="CA35" s="273">
        <v>2</v>
      </c>
      <c r="CB35" s="302" t="b">
        <f t="shared" si="35"/>
        <v>1</v>
      </c>
      <c r="CD35" s="313">
        <v>0</v>
      </c>
      <c r="CE35" s="313" t="str">
        <v>P1.3f</v>
      </c>
      <c r="CF35" s="313" t="str">
        <v>Risikofaktorer</v>
      </c>
      <c r="CG35" s="313"/>
      <c r="CH35" s="313"/>
      <c r="CI35" s="313"/>
      <c r="CJ35" s="313"/>
      <c r="CK35" s="313"/>
      <c r="CL35" s="313"/>
      <c r="CM35" s="313"/>
      <c r="CN35" s="313">
        <v>0</v>
      </c>
      <c r="CO35" s="319" t="b">
        <f t="shared" si="29"/>
        <v>0</v>
      </c>
      <c r="CP35" s="319" t="b">
        <f t="shared" si="30"/>
        <v>0</v>
      </c>
      <c r="CQ35" s="319" t="b">
        <f t="shared" si="5"/>
        <v>0</v>
      </c>
      <c r="CR35" s="319" t="b">
        <f t="shared" si="32"/>
        <v>0</v>
      </c>
      <c r="CS35" s="430" t="b">
        <f t="shared" si="16"/>
        <v>0</v>
      </c>
      <c r="CT35" s="302" t="str">
        <f t="shared" si="17"/>
        <v/>
      </c>
      <c r="CU35" s="302" t="b">
        <f t="shared" si="18"/>
        <v>1</v>
      </c>
      <c r="CV35" s="319" t="b">
        <f t="shared" si="19"/>
        <v>0</v>
      </c>
      <c r="CW35" s="302" t="str">
        <f>'Forside og oppsummering'!$K$2</f>
        <v>20230131_1336</v>
      </c>
      <c r="CX35" s="302">
        <f t="shared" si="20"/>
        <v>4</v>
      </c>
      <c r="CY35" s="302" t="str">
        <f t="shared" si="21"/>
        <v/>
      </c>
      <c r="CZ35" s="435" t="str">
        <f t="shared" si="7"/>
        <v>P1.3f</v>
      </c>
      <c r="DA35" s="330">
        <f>'Forside og oppsummering'!$E$23</f>
        <v>0</v>
      </c>
      <c r="DB35" s="302" t="str">
        <f t="shared" si="22"/>
        <v>Prosjekt 1</v>
      </c>
      <c r="DC35" s="330" t="str">
        <f t="shared" si="8"/>
        <v>Prosjektbeskrivelse: tjenesteutviklingsprosjekt 1.</v>
      </c>
      <c r="DD35" s="431" t="str">
        <f t="shared" si="9"/>
        <v>P1.3f</v>
      </c>
      <c r="DE35" s="302" t="str">
        <f t="shared" si="23"/>
        <v>P_.3f</v>
      </c>
      <c r="DF35" s="302" t="str">
        <f t="shared" si="24"/>
        <v>Risikofaktorer</v>
      </c>
      <c r="DG35" s="328">
        <v>0</v>
      </c>
      <c r="DH35" s="328">
        <v>0</v>
      </c>
      <c r="DI35" s="328">
        <v>0</v>
      </c>
      <c r="DJ35" s="328">
        <v>0</v>
      </c>
      <c r="DK35" s="328">
        <v>0</v>
      </c>
      <c r="DL35" s="328">
        <v>0</v>
      </c>
      <c r="DM35" s="328">
        <v>0</v>
      </c>
      <c r="DN35" s="328">
        <v>0</v>
      </c>
      <c r="DO35" s="328" t="str">
        <v>20230131_1336</v>
      </c>
      <c r="DP35" s="328">
        <v>4</v>
      </c>
      <c r="EG35" s="271">
        <v>0</v>
      </c>
      <c r="EH35" s="271" t="str">
        <v>Kompetansetiltak (grunn-, videre- og etterutdanning)</v>
      </c>
      <c r="EI35" s="271" t="str">
        <v>Videregående skole, fag- og yrkesopplæring innen helse (fagbrev)</v>
      </c>
      <c r="EJ35" s="271" t="str">
        <v>2.1a</v>
      </c>
      <c r="EK35" s="271" t="str">
        <v>2.1a</v>
      </c>
      <c r="EL35" s="271" t="str">
        <v>Helsefagarbeider</v>
      </c>
      <c r="EM35" s="271">
        <v>0</v>
      </c>
      <c r="EN35" s="271">
        <v>0</v>
      </c>
      <c r="EO35" s="271">
        <v>0</v>
      </c>
      <c r="EP35" s="271">
        <v>0</v>
      </c>
      <c r="EQ35" s="271">
        <v>0</v>
      </c>
      <c r="ER35" s="271">
        <v>0</v>
      </c>
      <c r="ES35" s="271">
        <v>0</v>
      </c>
      <c r="ET35" s="271" t="str">
        <v/>
      </c>
      <c r="EU35" s="271" t="str">
        <v>20230131_1336</v>
      </c>
      <c r="EV35" s="271">
        <v>3</v>
      </c>
      <c r="EW35" s="275">
        <v>33</v>
      </c>
    </row>
    <row r="36" spans="5:153" x14ac:dyDescent="0.3">
      <c r="E36" s="262">
        <v>0</v>
      </c>
      <c r="F36" s="262">
        <v>0</v>
      </c>
      <c r="G36" s="262" t="str">
        <v>2.3a</v>
      </c>
      <c r="H36" s="262" t="str">
        <v>Sykepleie</v>
      </c>
      <c r="I36" s="275"/>
      <c r="J36" s="275"/>
      <c r="K36" s="302" t="b">
        <f>H36='Kompetansetilskudd og BPA'!$E$12</f>
        <v>0</v>
      </c>
      <c r="L36" s="302" t="b">
        <f t="shared" ref="L36:L67" si="38">OR(K36,G35="3.3.")</f>
        <v>0</v>
      </c>
      <c r="M36" s="302" t="b">
        <f t="shared" si="10"/>
        <v>0</v>
      </c>
      <c r="N36" s="302">
        <f t="shared" si="11"/>
        <v>3</v>
      </c>
      <c r="O36" s="302" t="str">
        <f t="shared" si="25"/>
        <v>2.3a</v>
      </c>
      <c r="P36" s="302" t="str">
        <f t="shared" si="33"/>
        <v>Sykepleie</v>
      </c>
      <c r="Q36" s="263" t="b">
        <v>0</v>
      </c>
      <c r="R36" s="263" t="b">
        <v>0</v>
      </c>
      <c r="S36" s="263" t="b">
        <v>0</v>
      </c>
      <c r="T36" s="263">
        <v>3</v>
      </c>
      <c r="U36" s="263" t="str">
        <v/>
      </c>
      <c r="V36" s="263">
        <v>0</v>
      </c>
      <c r="W36" s="261" t="b">
        <v>0</v>
      </c>
      <c r="X36" s="261" t="b">
        <v>0</v>
      </c>
      <c r="Y36" s="261" t="b">
        <v>0</v>
      </c>
      <c r="Z36" s="261">
        <v>3</v>
      </c>
      <c r="AA36" s="261" t="str">
        <v>2.4e</v>
      </c>
      <c r="AB36" s="261" t="str">
        <v>Habilitering/rehabilitering</v>
      </c>
      <c r="AC36" s="302" t="str">
        <f t="shared" si="12"/>
        <v/>
      </c>
      <c r="AD36" s="267">
        <f>'Forside og oppsummering'!$E$23</f>
        <v>0</v>
      </c>
      <c r="AE36" s="370" t="str">
        <f t="shared" ref="AE36:AE59" si="39">IF(Z36=1,AB36,AE35)</f>
        <v>Kompetansetiltak (grunn-, videre- og etterutdanning)</v>
      </c>
      <c r="AF36" s="370" t="str">
        <f t="shared" ref="AF36:AF59" si="40">IF(Z36=1,"",IF(Z36=2,AB36,AF35))</f>
        <v>Videreutdanning og mastergradutdanning (påbygg bachelorutdanning)</v>
      </c>
      <c r="AG36" s="375" t="str">
        <f t="shared" si="13"/>
        <v>2.4e</v>
      </c>
      <c r="AH36" s="375" t="str">
        <f t="shared" si="14"/>
        <v>2.4e</v>
      </c>
      <c r="AI36" s="375" t="str">
        <f t="shared" si="15"/>
        <v>Habilitering/rehabilitering</v>
      </c>
      <c r="AJ36" s="371" t="b">
        <v>0</v>
      </c>
      <c r="AK36" s="371" t="b">
        <v>0</v>
      </c>
      <c r="AL36" s="260" t="b">
        <v>0</v>
      </c>
      <c r="AM36" s="260">
        <v>3</v>
      </c>
      <c r="AN36" s="264" t="str">
        <v>2.2a</v>
      </c>
      <c r="AO36" s="264" t="str">
        <v/>
      </c>
      <c r="AP36" s="302">
        <f t="shared" si="36"/>
        <v>19</v>
      </c>
      <c r="AQ36" s="302" t="str">
        <f t="shared" si="37"/>
        <v/>
      </c>
      <c r="AR36" s="380" t="b">
        <v>0</v>
      </c>
      <c r="AS36" s="264" t="b">
        <v>0</v>
      </c>
      <c r="AT36" s="272">
        <v>0</v>
      </c>
      <c r="AU36" s="272" t="str">
        <v>Kompetansetiltak (grunn-, videre- og etterutdanning)</v>
      </c>
      <c r="AV36" s="272" t="str">
        <v>Fagskoleutdanning</v>
      </c>
      <c r="AW36" s="272" t="str">
        <v>2.2a</v>
      </c>
      <c r="AX36" s="272" t="str">
        <v>2.2a</v>
      </c>
      <c r="AY36" s="272" t="str">
        <v>Psykisk helsearbeid og rusarbeid</v>
      </c>
      <c r="AZ36" s="302" cm="1">
        <f t="array" ref="AZ36">IF(OR($AR36,$AS36),"",IF(AND(NOT($AP36=FALSE),NOT(AZ$2=FALSE)),INDEX('Kompetansetilskudd og BPA'!$A$1:$R$149,$AP36,AZ$2),""))</f>
        <v>0</v>
      </c>
      <c r="BA36" s="302" cm="1">
        <f t="array" ref="BA36">IF(OR($AR36,$AS36),"",IF(AND(NOT($AP36=FALSE),NOT(BA$2=FALSE)),INDEX('Kompetansetilskudd og BPA'!$A$1:$R$149,$AP36,BA$2),""))</f>
        <v>0</v>
      </c>
      <c r="BB36" s="302" t="str" cm="1">
        <f t="array" ref="BB36">IF(OR($AR36,$AS36),"",IF(AND(NOT($AP36=FALSE),NOT(BB$2=FALSE)),INDEX('Kompetansetilskudd og BPA'!$A$1:$R$149,$AP36,BB$2),""))</f>
        <v/>
      </c>
      <c r="BC36" s="302" cm="1">
        <f t="array" ref="BC36">IF(OR($AR36,$AS36),"",IF(AND(NOT($AP36=FALSE),NOT(BC$2=FALSE)),INDEX('Kompetansetilskudd og BPA'!$A$1:$R$149,$AP36,BC$2),""))</f>
        <v>0</v>
      </c>
      <c r="BD36" s="302" cm="1">
        <f t="array" ref="BD36">IF(OR($AR36,$AS36),"",IF(AND(NOT($AP36=FALSE),NOT(BD$2=FALSE)),INDEX('Kompetansetilskudd og BPA'!$A$1:$R$149,$AP36,BD$2),""))</f>
        <v>0</v>
      </c>
      <c r="BE36" s="302" cm="1">
        <f t="array" ref="BE36">IF(OR($AR36,$AS36),"",IF(AND(NOT($AP36=FALSE),NOT(BE$2=FALSE)),INDEX('Kompetansetilskudd og BPA'!$A$1:$R$149,$AP36,BE$2),""))</f>
        <v>0</v>
      </c>
      <c r="BF36" s="302" t="str" cm="1">
        <f t="array" ref="BF36">IF(OR($AR36,$AS36),"",IF(AND(NOT($AP36=FALSE),NOT(BF$2=FALSE)),INDEX('Kompetansetilskudd og BPA'!$A$1:$R$149,$AP36,BF$2),""))</f>
        <v/>
      </c>
      <c r="BG36" s="302" cm="1">
        <f t="array" ref="BG36">IF(OR($AR36,$AS36),"",IF(AND(NOT($AP36=FALSE),NOT(BG$2=FALSE)),INDEX('Kompetansetilskudd og BPA'!$A$1:$R$149,$AP36,BG$2),""))</f>
        <v>0</v>
      </c>
      <c r="BH36" s="302" cm="1">
        <f t="array" ref="BH36">IF(OR($AR36,$AS36),"",IF(AND(NOT($AP36=FALSE),NOT(BH$2=FALSE)),INDEX('Kompetansetilskudd og BPA'!$A$1:$R$149,$AP36,BH$2),""))</f>
        <v>0</v>
      </c>
      <c r="BI36" s="302" t="str" cm="1">
        <f t="array" ref="BI36">IF(OR(AR36,AS36),"",IF(AND(NOT(BI$2=FALSE),NOT(AQ36="")),INDEX('Kompetansetilskudd og BPA'!$A$1:$R$149,$AQ36,BI$2),""))</f>
        <v/>
      </c>
      <c r="BJ36" s="376" t="str">
        <f>'Forside og oppsummering'!$K$2</f>
        <v>20230131_1336</v>
      </c>
      <c r="BK36" s="272">
        <v>3</v>
      </c>
      <c r="BL36" s="273">
        <v>0</v>
      </c>
      <c r="BM36" s="273" t="str">
        <v>Kompetansetiltak (grunn-, videre- og etterutdanning)</v>
      </c>
      <c r="BN36" s="273" t="str">
        <v>Fagskoleutdanning</v>
      </c>
      <c r="BO36" s="273" t="str">
        <v>2.2a</v>
      </c>
      <c r="BP36" s="273" t="str">
        <v>2.2a</v>
      </c>
      <c r="BQ36" s="273" t="str">
        <v>Psykisk helsearbeid og rusarbeid</v>
      </c>
      <c r="BR36" s="273">
        <v>0</v>
      </c>
      <c r="BS36" s="273">
        <v>0</v>
      </c>
      <c r="BT36" s="273">
        <v>0</v>
      </c>
      <c r="BU36" s="273">
        <v>0</v>
      </c>
      <c r="BV36" s="273">
        <v>0</v>
      </c>
      <c r="BW36" s="273">
        <v>0</v>
      </c>
      <c r="BX36" s="273">
        <v>0</v>
      </c>
      <c r="BY36" s="273" t="str">
        <v/>
      </c>
      <c r="BZ36" s="273" t="str">
        <v>20230131_1336</v>
      </c>
      <c r="CA36" s="273">
        <v>3</v>
      </c>
      <c r="CB36" s="302" t="b">
        <f t="shared" si="35"/>
        <v>1</v>
      </c>
      <c r="CD36" s="313">
        <v>0</v>
      </c>
      <c r="CE36" s="313">
        <v>0</v>
      </c>
      <c r="CF36" s="313" t="str">
        <v>Hvilke faktorer gjør det usikkert at dere når målene, selv om dere mottar tilskudd fra Statsforvalteren?</v>
      </c>
      <c r="CG36" s="313"/>
      <c r="CH36" s="313"/>
      <c r="CI36" s="313"/>
      <c r="CJ36" s="313"/>
      <c r="CK36" s="313"/>
      <c r="CL36" s="313"/>
      <c r="CM36" s="313"/>
      <c r="CN36" s="313">
        <v>0</v>
      </c>
      <c r="CO36" s="319" t="b">
        <f t="shared" si="29"/>
        <v>0</v>
      </c>
      <c r="CP36" s="319" t="b">
        <f t="shared" si="30"/>
        <v>0</v>
      </c>
      <c r="CQ36" s="319" t="b">
        <f t="shared" si="5"/>
        <v>0</v>
      </c>
      <c r="CR36" s="319" t="b">
        <f t="shared" si="32"/>
        <v>1</v>
      </c>
      <c r="CS36" s="430" t="b">
        <f t="shared" si="16"/>
        <v>0</v>
      </c>
      <c r="CT36" s="302" t="str">
        <f t="shared" si="17"/>
        <v/>
      </c>
      <c r="CU36" s="302" t="b">
        <f t="shared" si="18"/>
        <v>1</v>
      </c>
      <c r="CV36" s="319" t="b">
        <f t="shared" si="19"/>
        <v>0</v>
      </c>
      <c r="CW36" s="302" t="str">
        <f>'Forside og oppsummering'!$K$2</f>
        <v>20230131_1336</v>
      </c>
      <c r="CX36" s="302">
        <f t="shared" si="20"/>
        <v>4</v>
      </c>
      <c r="CY36" s="302" t="str">
        <f t="shared" si="21"/>
        <v/>
      </c>
      <c r="CZ36" s="435">
        <f t="shared" si="7"/>
        <v>0</v>
      </c>
      <c r="DA36" s="330">
        <f>'Forside og oppsummering'!$E$23</f>
        <v>0</v>
      </c>
      <c r="DB36" s="302" t="str">
        <f t="shared" si="22"/>
        <v>Prosjekt 1</v>
      </c>
      <c r="DC36" s="330" t="str">
        <f t="shared" si="8"/>
        <v>Prosjektbeskrivelse: tjenesteutviklingsprosjekt 1.</v>
      </c>
      <c r="DD36" s="431">
        <f t="shared" si="9"/>
        <v>0</v>
      </c>
      <c r="DE36" s="302" t="e">
        <f t="shared" si="23"/>
        <v>#VALUE!</v>
      </c>
      <c r="DF36" s="302" t="str">
        <f t="shared" si="24"/>
        <v>Hvilke faktorer gjør det usikkert at dere når målene, selv om dere mottar tilskudd fra Statsforvalteren?</v>
      </c>
      <c r="DG36" s="328">
        <v>0</v>
      </c>
      <c r="DH36" s="328">
        <v>0</v>
      </c>
      <c r="DI36" s="328">
        <v>0</v>
      </c>
      <c r="DJ36" s="328">
        <v>0</v>
      </c>
      <c r="DK36" s="328">
        <v>0</v>
      </c>
      <c r="DL36" s="328">
        <v>0</v>
      </c>
      <c r="DM36" s="328">
        <v>0</v>
      </c>
      <c r="DN36" s="328">
        <v>0</v>
      </c>
      <c r="DO36" s="328" t="str">
        <v>20230131_1336</v>
      </c>
      <c r="DP36" s="328">
        <v>4</v>
      </c>
      <c r="EG36" s="271">
        <v>0</v>
      </c>
      <c r="EH36" s="271" t="str">
        <v>Kompetansetiltak (grunn-, videre- og etterutdanning)</v>
      </c>
      <c r="EI36" s="271" t="str">
        <v>Videregående skole, fag- og yrkesopplæring innen helse (fagbrev)</v>
      </c>
      <c r="EJ36" s="271" t="str">
        <v>2.1b</v>
      </c>
      <c r="EK36" s="271" t="str">
        <v>2.1b</v>
      </c>
      <c r="EL36" s="271" t="str">
        <v>Annen utdanning på videregående skolenivå</v>
      </c>
      <c r="EM36" s="271">
        <v>0</v>
      </c>
      <c r="EN36" s="271">
        <v>0</v>
      </c>
      <c r="EO36" s="271">
        <v>0</v>
      </c>
      <c r="EP36" s="271">
        <v>0</v>
      </c>
      <c r="EQ36" s="271">
        <v>0</v>
      </c>
      <c r="ER36" s="271">
        <v>0</v>
      </c>
      <c r="ES36" s="271">
        <v>0</v>
      </c>
      <c r="ET36" s="271">
        <v>0</v>
      </c>
      <c r="EU36" s="271" t="str">
        <v>20230131_1336</v>
      </c>
      <c r="EV36" s="271">
        <v>3</v>
      </c>
      <c r="EW36" s="275">
        <v>34</v>
      </c>
    </row>
    <row r="37" spans="5:153" x14ac:dyDescent="0.3">
      <c r="E37" s="262">
        <v>0</v>
      </c>
      <c r="F37" s="262">
        <v>0</v>
      </c>
      <c r="G37" s="262" t="str">
        <v>2.3b</v>
      </c>
      <c r="H37" s="262" t="str">
        <v>Desentralisert sykepleie</v>
      </c>
      <c r="I37" s="275"/>
      <c r="J37" s="275"/>
      <c r="K37" s="302" t="b">
        <f>H37='Kompetansetilskudd og BPA'!$E$12</f>
        <v>0</v>
      </c>
      <c r="L37" s="302" t="b">
        <f t="shared" si="38"/>
        <v>0</v>
      </c>
      <c r="M37" s="302" t="b">
        <f t="shared" si="10"/>
        <v>0</v>
      </c>
      <c r="N37" s="302">
        <f t="shared" si="11"/>
        <v>3</v>
      </c>
      <c r="O37" s="302" t="str">
        <f t="shared" si="25"/>
        <v>2.3b</v>
      </c>
      <c r="P37" s="302" t="str">
        <f t="shared" si="33"/>
        <v>Desentralisert sykepleie</v>
      </c>
      <c r="Q37" s="263" t="b">
        <v>0</v>
      </c>
      <c r="R37" s="263" t="b">
        <v>0</v>
      </c>
      <c r="S37" s="263" t="b">
        <v>0</v>
      </c>
      <c r="T37" s="263">
        <v>3</v>
      </c>
      <c r="U37" s="263" t="str">
        <v>2.4a</v>
      </c>
      <c r="V37" s="263" t="str">
        <v>Psykisk helsearbeid og rusarbeid</v>
      </c>
      <c r="W37" s="261" t="b">
        <v>0</v>
      </c>
      <c r="X37" s="261" t="b">
        <v>0</v>
      </c>
      <c r="Y37" s="261" t="b">
        <v>0</v>
      </c>
      <c r="Z37" s="261">
        <v>3</v>
      </c>
      <c r="AA37" s="261" t="str">
        <v>2.4f</v>
      </c>
      <c r="AB37" s="261" t="str">
        <v>Veiledning</v>
      </c>
      <c r="AC37" s="302" t="str">
        <f t="shared" si="12"/>
        <v/>
      </c>
      <c r="AD37" s="267">
        <f>'Forside og oppsummering'!$E$23</f>
        <v>0</v>
      </c>
      <c r="AE37" s="370" t="str">
        <f t="shared" si="39"/>
        <v>Kompetansetiltak (grunn-, videre- og etterutdanning)</v>
      </c>
      <c r="AF37" s="370" t="str">
        <f t="shared" si="40"/>
        <v>Videreutdanning og mastergradutdanning (påbygg bachelorutdanning)</v>
      </c>
      <c r="AG37" s="375" t="str">
        <f t="shared" si="13"/>
        <v>2.4f</v>
      </c>
      <c r="AH37" s="375" t="str">
        <f t="shared" si="14"/>
        <v>2.4f</v>
      </c>
      <c r="AI37" s="375" t="str">
        <f t="shared" si="15"/>
        <v>Veiledning</v>
      </c>
      <c r="AJ37" s="371" t="b">
        <v>0</v>
      </c>
      <c r="AK37" s="371" t="b">
        <v>0</v>
      </c>
      <c r="AL37" s="260" t="b">
        <v>0</v>
      </c>
      <c r="AM37" s="260">
        <v>3</v>
      </c>
      <c r="AN37" s="264" t="str">
        <v>2.2b</v>
      </c>
      <c r="AO37" s="264" t="str">
        <v/>
      </c>
      <c r="AP37" s="302">
        <f t="shared" si="36"/>
        <v>20</v>
      </c>
      <c r="AQ37" s="302" t="str">
        <f t="shared" si="37"/>
        <v/>
      </c>
      <c r="AR37" s="380" t="b">
        <v>0</v>
      </c>
      <c r="AS37" s="264" t="b">
        <v>0</v>
      </c>
      <c r="AT37" s="272">
        <v>0</v>
      </c>
      <c r="AU37" s="272" t="str">
        <v>Kompetansetiltak (grunn-, videre- og etterutdanning)</v>
      </c>
      <c r="AV37" s="272" t="str">
        <v>Fagskoleutdanning</v>
      </c>
      <c r="AW37" s="272" t="str">
        <v>2.2b</v>
      </c>
      <c r="AX37" s="272" t="str">
        <v>2.2b</v>
      </c>
      <c r="AY37" s="272" t="str">
        <v>Eldreomsorg/demens</v>
      </c>
      <c r="AZ37" s="302" cm="1">
        <f t="array" ref="AZ37">IF(OR($AR37,$AS37),"",IF(AND(NOT($AP37=FALSE),NOT(AZ$2=FALSE)),INDEX('Kompetansetilskudd og BPA'!$A$1:$R$149,$AP37,AZ$2),""))</f>
        <v>0</v>
      </c>
      <c r="BA37" s="302" cm="1">
        <f t="array" ref="BA37">IF(OR($AR37,$AS37),"",IF(AND(NOT($AP37=FALSE),NOT(BA$2=FALSE)),INDEX('Kompetansetilskudd og BPA'!$A$1:$R$149,$AP37,BA$2),""))</f>
        <v>0</v>
      </c>
      <c r="BB37" s="302" t="str" cm="1">
        <f t="array" ref="BB37">IF(OR($AR37,$AS37),"",IF(AND(NOT($AP37=FALSE),NOT(BB$2=FALSE)),INDEX('Kompetansetilskudd og BPA'!$A$1:$R$149,$AP37,BB$2),""))</f>
        <v/>
      </c>
      <c r="BC37" s="302" cm="1">
        <f t="array" ref="BC37">IF(OR($AR37,$AS37),"",IF(AND(NOT($AP37=FALSE),NOT(BC$2=FALSE)),INDEX('Kompetansetilskudd og BPA'!$A$1:$R$149,$AP37,BC$2),""))</f>
        <v>0</v>
      </c>
      <c r="BD37" s="302" cm="1">
        <f t="array" ref="BD37">IF(OR($AR37,$AS37),"",IF(AND(NOT($AP37=FALSE),NOT(BD$2=FALSE)),INDEX('Kompetansetilskudd og BPA'!$A$1:$R$149,$AP37,BD$2),""))</f>
        <v>0</v>
      </c>
      <c r="BE37" s="302" cm="1">
        <f t="array" ref="BE37">IF(OR($AR37,$AS37),"",IF(AND(NOT($AP37=FALSE),NOT(BE$2=FALSE)),INDEX('Kompetansetilskudd og BPA'!$A$1:$R$149,$AP37,BE$2),""))</f>
        <v>0</v>
      </c>
      <c r="BF37" s="302" t="str" cm="1">
        <f t="array" ref="BF37">IF(OR($AR37,$AS37),"",IF(AND(NOT($AP37=FALSE),NOT(BF$2=FALSE)),INDEX('Kompetansetilskudd og BPA'!$A$1:$R$149,$AP37,BF$2),""))</f>
        <v/>
      </c>
      <c r="BG37" s="302" cm="1">
        <f t="array" ref="BG37">IF(OR($AR37,$AS37),"",IF(AND(NOT($AP37=FALSE),NOT(BG$2=FALSE)),INDEX('Kompetansetilskudd og BPA'!$A$1:$R$149,$AP37,BG$2),""))</f>
        <v>0</v>
      </c>
      <c r="BH37" s="302" cm="1">
        <f t="array" ref="BH37">IF(OR($AR37,$AS37),"",IF(AND(NOT($AP37=FALSE),NOT(BH$2=FALSE)),INDEX('Kompetansetilskudd og BPA'!$A$1:$R$149,$AP37,BH$2),""))</f>
        <v>0</v>
      </c>
      <c r="BI37" s="302" t="str" cm="1">
        <f t="array" ref="BI37">IF(OR(AR37,AS37),"",IF(AND(NOT(BI$2=FALSE),NOT(AQ37="")),INDEX('Kompetansetilskudd og BPA'!$A$1:$R$149,$AQ37,BI$2),""))</f>
        <v/>
      </c>
      <c r="BJ37" s="376" t="str">
        <f>'Forside og oppsummering'!$K$2</f>
        <v>20230131_1336</v>
      </c>
      <c r="BK37" s="272">
        <v>3</v>
      </c>
      <c r="BL37" s="273">
        <v>0</v>
      </c>
      <c r="BM37" s="273" t="str">
        <v>Kompetansetiltak (grunn-, videre- og etterutdanning)</v>
      </c>
      <c r="BN37" s="273" t="str">
        <v>Fagskoleutdanning</v>
      </c>
      <c r="BO37" s="273" t="str">
        <v>2.2b</v>
      </c>
      <c r="BP37" s="273" t="str">
        <v>2.2b</v>
      </c>
      <c r="BQ37" s="273" t="str">
        <v>Eldreomsorg/demens</v>
      </c>
      <c r="BR37" s="273">
        <v>0</v>
      </c>
      <c r="BS37" s="273">
        <v>0</v>
      </c>
      <c r="BT37" s="273">
        <v>0</v>
      </c>
      <c r="BU37" s="273">
        <v>0</v>
      </c>
      <c r="BV37" s="273">
        <v>0</v>
      </c>
      <c r="BW37" s="273">
        <v>0</v>
      </c>
      <c r="BX37" s="273">
        <v>0</v>
      </c>
      <c r="BY37" s="273" t="str">
        <v/>
      </c>
      <c r="BZ37" s="273" t="str">
        <v>20230131_1336</v>
      </c>
      <c r="CA37" s="273">
        <v>3</v>
      </c>
      <c r="CB37" s="302" t="b">
        <f t="shared" si="35"/>
        <v>1</v>
      </c>
      <c r="CD37" s="313">
        <v>0</v>
      </c>
      <c r="CE37" s="313" t="str">
        <v>P1.3g</v>
      </c>
      <c r="CF37" s="313" t="str">
        <v>Forankring internt i kommunen</v>
      </c>
      <c r="CG37" s="313"/>
      <c r="CH37" s="313"/>
      <c r="CI37" s="313"/>
      <c r="CJ37" s="313"/>
      <c r="CK37" s="313"/>
      <c r="CL37" s="313"/>
      <c r="CM37" s="313"/>
      <c r="CN37" s="313">
        <v>0</v>
      </c>
      <c r="CO37" s="319" t="b">
        <f t="shared" si="29"/>
        <v>0</v>
      </c>
      <c r="CP37" s="319" t="b">
        <f t="shared" si="30"/>
        <v>0</v>
      </c>
      <c r="CQ37" s="319" t="b">
        <f t="shared" si="5"/>
        <v>0</v>
      </c>
      <c r="CR37" s="319" t="b">
        <f t="shared" si="32"/>
        <v>0</v>
      </c>
      <c r="CS37" s="430" t="b">
        <f t="shared" si="16"/>
        <v>0</v>
      </c>
      <c r="CT37" s="302" t="str">
        <f t="shared" si="17"/>
        <v/>
      </c>
      <c r="CU37" s="302" t="b">
        <f t="shared" si="18"/>
        <v>1</v>
      </c>
      <c r="CV37" s="319" t="b">
        <f t="shared" si="19"/>
        <v>0</v>
      </c>
      <c r="CW37" s="302" t="str">
        <f>'Forside og oppsummering'!$K$2</f>
        <v>20230131_1336</v>
      </c>
      <c r="CX37" s="302">
        <f t="shared" si="20"/>
        <v>4</v>
      </c>
      <c r="CY37" s="302" t="str">
        <f t="shared" si="21"/>
        <v/>
      </c>
      <c r="CZ37" s="435" t="str">
        <f t="shared" si="7"/>
        <v>P1.3g</v>
      </c>
      <c r="DA37" s="330">
        <f>'Forside og oppsummering'!$E$23</f>
        <v>0</v>
      </c>
      <c r="DB37" s="302" t="str">
        <f t="shared" si="22"/>
        <v>Prosjekt 1</v>
      </c>
      <c r="DC37" s="330" t="str">
        <f t="shared" si="8"/>
        <v>Prosjektbeskrivelse: tjenesteutviklingsprosjekt 1.</v>
      </c>
      <c r="DD37" s="431" t="str">
        <f t="shared" si="9"/>
        <v>P1.3g</v>
      </c>
      <c r="DE37" s="302" t="str">
        <f t="shared" si="23"/>
        <v>P_.3g</v>
      </c>
      <c r="DF37" s="302" t="str">
        <f t="shared" si="24"/>
        <v>Forankring internt i kommunen</v>
      </c>
      <c r="DG37" s="328">
        <v>0</v>
      </c>
      <c r="DH37" s="328">
        <v>0</v>
      </c>
      <c r="DI37" s="328">
        <v>0</v>
      </c>
      <c r="DJ37" s="328">
        <v>0</v>
      </c>
      <c r="DK37" s="328">
        <v>0</v>
      </c>
      <c r="DL37" s="328">
        <v>0</v>
      </c>
      <c r="DM37" s="328">
        <v>0</v>
      </c>
      <c r="DN37" s="328">
        <v>0</v>
      </c>
      <c r="DO37" s="328" t="str">
        <v>20230131_1336</v>
      </c>
      <c r="DP37" s="328">
        <v>4</v>
      </c>
      <c r="EG37" s="271">
        <v>0</v>
      </c>
      <c r="EH37" s="271" t="str">
        <v>Kompetansetiltak (grunn-, videre- og etterutdanning)</v>
      </c>
      <c r="EI37" s="271" t="str">
        <v>Videregående skole, fag- og yrkesopplæring innen helse (fagbrev)</v>
      </c>
      <c r="EJ37" s="271" t="str">
        <v>2.1c_saksbehandlerkommentar</v>
      </c>
      <c r="EK37" s="271" t="str">
        <v>2.1c_saksbehandlerkommentar</v>
      </c>
      <c r="EL37" s="271" t="str">
        <v>Eventuell tilbakemelding fra saksbehandler til kommunen angående Annen utdanning på videregående skolenivå. (Det som skrives her fremkommer på tilskuddsbrevet til kommunen)</v>
      </c>
      <c r="EM37" s="271" t="str">
        <v/>
      </c>
      <c r="EN37" s="271" t="str">
        <v/>
      </c>
      <c r="EO37" s="271" t="str">
        <v/>
      </c>
      <c r="EP37" s="271" t="str">
        <v/>
      </c>
      <c r="EQ37" s="271" t="str">
        <v/>
      </c>
      <c r="ER37" s="271" t="str">
        <v/>
      </c>
      <c r="ES37" s="271" t="str">
        <v/>
      </c>
      <c r="ET37" s="271" t="str">
        <v/>
      </c>
      <c r="EU37" s="271" t="str">
        <v>20230131_1336</v>
      </c>
      <c r="EV37" s="271">
        <v>5</v>
      </c>
      <c r="EW37" s="275">
        <v>35</v>
      </c>
    </row>
    <row r="38" spans="5:153" x14ac:dyDescent="0.3">
      <c r="E38" s="262">
        <v>0</v>
      </c>
      <c r="F38" s="262">
        <v>0</v>
      </c>
      <c r="G38" s="262" t="str">
        <v>2.3c</v>
      </c>
      <c r="H38" s="262" t="str">
        <v>Vernepleie</v>
      </c>
      <c r="I38" s="275"/>
      <c r="J38" s="275"/>
      <c r="K38" s="302" t="b">
        <f>H38='Kompetansetilskudd og BPA'!$E$12</f>
        <v>0</v>
      </c>
      <c r="L38" s="302" t="b">
        <f t="shared" si="38"/>
        <v>0</v>
      </c>
      <c r="M38" s="302" t="b">
        <f t="shared" si="10"/>
        <v>0</v>
      </c>
      <c r="N38" s="302">
        <f t="shared" si="11"/>
        <v>3</v>
      </c>
      <c r="O38" s="302" t="str">
        <f t="shared" si="25"/>
        <v>2.3c</v>
      </c>
      <c r="P38" s="302" t="str">
        <f t="shared" si="33"/>
        <v>Vernepleie</v>
      </c>
      <c r="Q38" s="263" t="b">
        <v>0</v>
      </c>
      <c r="R38" s="263" t="b">
        <v>0</v>
      </c>
      <c r="S38" s="263" t="b">
        <v>0</v>
      </c>
      <c r="T38" s="263">
        <v>3</v>
      </c>
      <c r="U38" s="263" t="str">
        <v>2.4b</v>
      </c>
      <c r="V38" s="263" t="str">
        <v>Tverrfaglig videreutdanning i psykososialt arbeid med barn og unge</v>
      </c>
      <c r="W38" s="261" t="b">
        <v>0</v>
      </c>
      <c r="X38" s="261" t="b">
        <v>0</v>
      </c>
      <c r="Y38" s="261" t="b">
        <v>0</v>
      </c>
      <c r="Z38" s="261">
        <v>3</v>
      </c>
      <c r="AA38" s="261" t="str">
        <v>2.4g</v>
      </c>
      <c r="AB38" s="261" t="str">
        <v>Lederutdanning</v>
      </c>
      <c r="AC38" s="302" t="str">
        <f t="shared" si="12"/>
        <v/>
      </c>
      <c r="AD38" s="267">
        <f>'Forside og oppsummering'!$E$23</f>
        <v>0</v>
      </c>
      <c r="AE38" s="370" t="str">
        <f t="shared" si="39"/>
        <v>Kompetansetiltak (grunn-, videre- og etterutdanning)</v>
      </c>
      <c r="AF38" s="370" t="str">
        <f t="shared" si="40"/>
        <v>Videreutdanning og mastergradutdanning (påbygg bachelorutdanning)</v>
      </c>
      <c r="AG38" s="375" t="str">
        <f t="shared" si="13"/>
        <v>2.4g</v>
      </c>
      <c r="AH38" s="375" t="str">
        <f t="shared" si="14"/>
        <v>2.4g</v>
      </c>
      <c r="AI38" s="375" t="str">
        <f t="shared" si="15"/>
        <v>Lederutdanning</v>
      </c>
      <c r="AJ38" s="371" t="b">
        <v>0</v>
      </c>
      <c r="AK38" s="371" t="b">
        <v>0</v>
      </c>
      <c r="AL38" s="260" t="b">
        <v>0</v>
      </c>
      <c r="AM38" s="260">
        <v>3</v>
      </c>
      <c r="AN38" s="264" t="str">
        <v>2.2c</v>
      </c>
      <c r="AO38" s="264" t="str">
        <v/>
      </c>
      <c r="AP38" s="302">
        <f t="shared" si="36"/>
        <v>21</v>
      </c>
      <c r="AQ38" s="302" t="str">
        <f t="shared" si="37"/>
        <v/>
      </c>
      <c r="AR38" s="380" t="b">
        <v>0</v>
      </c>
      <c r="AS38" s="264" t="b">
        <v>0</v>
      </c>
      <c r="AT38" s="272">
        <v>0</v>
      </c>
      <c r="AU38" s="272" t="str">
        <v>Kompetansetiltak (grunn-, videre- og etterutdanning)</v>
      </c>
      <c r="AV38" s="272" t="str">
        <v>Fagskoleutdanning</v>
      </c>
      <c r="AW38" s="272" t="str">
        <v>2.2c</v>
      </c>
      <c r="AX38" s="272" t="str">
        <v>2.2c</v>
      </c>
      <c r="AY38" s="272" t="str">
        <v>Habilitering/rehabilitering</v>
      </c>
      <c r="AZ38" s="302" cm="1">
        <f t="array" ref="AZ38">IF(OR($AR38,$AS38),"",IF(AND(NOT($AP38=FALSE),NOT(AZ$2=FALSE)),INDEX('Kompetansetilskudd og BPA'!$A$1:$R$149,$AP38,AZ$2),""))</f>
        <v>0</v>
      </c>
      <c r="BA38" s="302" cm="1">
        <f t="array" ref="BA38">IF(OR($AR38,$AS38),"",IF(AND(NOT($AP38=FALSE),NOT(BA$2=FALSE)),INDEX('Kompetansetilskudd og BPA'!$A$1:$R$149,$AP38,BA$2),""))</f>
        <v>0</v>
      </c>
      <c r="BB38" s="302" t="str" cm="1">
        <f t="array" ref="BB38">IF(OR($AR38,$AS38),"",IF(AND(NOT($AP38=FALSE),NOT(BB$2=FALSE)),INDEX('Kompetansetilskudd og BPA'!$A$1:$R$149,$AP38,BB$2),""))</f>
        <v/>
      </c>
      <c r="BC38" s="302" cm="1">
        <f t="array" ref="BC38">IF(OR($AR38,$AS38),"",IF(AND(NOT($AP38=FALSE),NOT(BC$2=FALSE)),INDEX('Kompetansetilskudd og BPA'!$A$1:$R$149,$AP38,BC$2),""))</f>
        <v>0</v>
      </c>
      <c r="BD38" s="302" cm="1">
        <f t="array" ref="BD38">IF(OR($AR38,$AS38),"",IF(AND(NOT($AP38=FALSE),NOT(BD$2=FALSE)),INDEX('Kompetansetilskudd og BPA'!$A$1:$R$149,$AP38,BD$2),""))</f>
        <v>0</v>
      </c>
      <c r="BE38" s="302" cm="1">
        <f t="array" ref="BE38">IF(OR($AR38,$AS38),"",IF(AND(NOT($AP38=FALSE),NOT(BE$2=FALSE)),INDEX('Kompetansetilskudd og BPA'!$A$1:$R$149,$AP38,BE$2),""))</f>
        <v>0</v>
      </c>
      <c r="BF38" s="302" t="str" cm="1">
        <f t="array" ref="BF38">IF(OR($AR38,$AS38),"",IF(AND(NOT($AP38=FALSE),NOT(BF$2=FALSE)),INDEX('Kompetansetilskudd og BPA'!$A$1:$R$149,$AP38,BF$2),""))</f>
        <v/>
      </c>
      <c r="BG38" s="302" cm="1">
        <f t="array" ref="BG38">IF(OR($AR38,$AS38),"",IF(AND(NOT($AP38=FALSE),NOT(BG$2=FALSE)),INDEX('Kompetansetilskudd og BPA'!$A$1:$R$149,$AP38,BG$2),""))</f>
        <v>0</v>
      </c>
      <c r="BH38" s="302" cm="1">
        <f t="array" ref="BH38">IF(OR($AR38,$AS38),"",IF(AND(NOT($AP38=FALSE),NOT(BH$2=FALSE)),INDEX('Kompetansetilskudd og BPA'!$A$1:$R$149,$AP38,BH$2),""))</f>
        <v>0</v>
      </c>
      <c r="BI38" s="302" t="str" cm="1">
        <f t="array" ref="BI38">IF(OR(AR38,AS38),"",IF(AND(NOT(BI$2=FALSE),NOT(AQ38="")),INDEX('Kompetansetilskudd og BPA'!$A$1:$R$149,$AQ38,BI$2),""))</f>
        <v/>
      </c>
      <c r="BJ38" s="376" t="str">
        <f>'Forside og oppsummering'!$K$2</f>
        <v>20230131_1336</v>
      </c>
      <c r="BK38" s="272">
        <v>3</v>
      </c>
      <c r="BL38" s="273">
        <v>0</v>
      </c>
      <c r="BM38" s="273" t="str">
        <v>Kompetansetiltak (grunn-, videre- og etterutdanning)</v>
      </c>
      <c r="BN38" s="273" t="str">
        <v>Fagskoleutdanning</v>
      </c>
      <c r="BO38" s="273" t="str">
        <v>2.2c</v>
      </c>
      <c r="BP38" s="273" t="str">
        <v>2.2c</v>
      </c>
      <c r="BQ38" s="273" t="str">
        <v>Habilitering/rehabilitering</v>
      </c>
      <c r="BR38" s="273">
        <v>0</v>
      </c>
      <c r="BS38" s="273">
        <v>0</v>
      </c>
      <c r="BT38" s="273">
        <v>0</v>
      </c>
      <c r="BU38" s="273">
        <v>0</v>
      </c>
      <c r="BV38" s="273">
        <v>0</v>
      </c>
      <c r="BW38" s="273">
        <v>0</v>
      </c>
      <c r="BX38" s="273">
        <v>0</v>
      </c>
      <c r="BY38" s="273" t="str">
        <v/>
      </c>
      <c r="BZ38" s="273" t="str">
        <v>20230131_1336</v>
      </c>
      <c r="CA38" s="273">
        <v>3</v>
      </c>
      <c r="CB38" s="302" t="b">
        <f t="shared" si="35"/>
        <v>1</v>
      </c>
      <c r="CD38" s="313">
        <v>0</v>
      </c>
      <c r="CE38" s="313">
        <v>0</v>
      </c>
      <c r="CF38" s="313" t="str">
        <v>• Beskriv hvordan tiltaket er forankret internt i kommunen, faglig og administrativt i både utviklings og implementeringsfasen.
• Beskriv kort tanker om overgang fra prosjekt til drift.</v>
      </c>
      <c r="CG38" s="313"/>
      <c r="CH38" s="313"/>
      <c r="CI38" s="313"/>
      <c r="CJ38" s="313"/>
      <c r="CK38" s="313"/>
      <c r="CL38" s="313"/>
      <c r="CM38" s="313"/>
      <c r="CN38" s="313">
        <v>0</v>
      </c>
      <c r="CO38" s="319" t="b">
        <f t="shared" si="29"/>
        <v>0</v>
      </c>
      <c r="CP38" s="319" t="b">
        <f t="shared" si="30"/>
        <v>0</v>
      </c>
      <c r="CQ38" s="319" t="b">
        <f t="shared" si="5"/>
        <v>0</v>
      </c>
      <c r="CR38" s="319" t="b">
        <f t="shared" si="32"/>
        <v>1</v>
      </c>
      <c r="CS38" s="430" t="b">
        <f t="shared" si="16"/>
        <v>0</v>
      </c>
      <c r="CT38" s="302" t="str">
        <f t="shared" si="17"/>
        <v/>
      </c>
      <c r="CU38" s="302" t="b">
        <f t="shared" si="18"/>
        <v>1</v>
      </c>
      <c r="CV38" s="319" t="b">
        <f t="shared" si="19"/>
        <v>0</v>
      </c>
      <c r="CW38" s="302" t="str">
        <f>'Forside og oppsummering'!$K$2</f>
        <v>20230131_1336</v>
      </c>
      <c r="CX38" s="302">
        <f t="shared" si="20"/>
        <v>4</v>
      </c>
      <c r="CY38" s="302" t="str">
        <f t="shared" si="21"/>
        <v/>
      </c>
      <c r="CZ38" s="435">
        <f t="shared" si="7"/>
        <v>0</v>
      </c>
      <c r="DA38" s="330">
        <f>'Forside og oppsummering'!$E$23</f>
        <v>0</v>
      </c>
      <c r="DB38" s="302" t="str">
        <f t="shared" si="22"/>
        <v>Prosjekt 1</v>
      </c>
      <c r="DC38" s="330" t="str">
        <f t="shared" si="8"/>
        <v>Prosjektbeskrivelse: tjenesteutviklingsprosjekt 1.</v>
      </c>
      <c r="DD38" s="431">
        <f t="shared" si="9"/>
        <v>0</v>
      </c>
      <c r="DE38" s="302" t="e">
        <f t="shared" si="23"/>
        <v>#VALUE!</v>
      </c>
      <c r="DF38" s="302" t="str">
        <f t="shared" si="24"/>
        <v>• Beskriv hvordan tiltaket er forankret internt i kommunen, faglig og administrativt i både utviklings og implementeringsfasen.
• Beskriv kort tanker om overgang fra prosjekt til drift.</v>
      </c>
      <c r="DG38" s="328">
        <v>0</v>
      </c>
      <c r="DH38" s="328">
        <v>0</v>
      </c>
      <c r="DI38" s="328">
        <v>0</v>
      </c>
      <c r="DJ38" s="328">
        <v>0</v>
      </c>
      <c r="DK38" s="328">
        <v>0</v>
      </c>
      <c r="DL38" s="328">
        <v>0</v>
      </c>
      <c r="DM38" s="328">
        <v>0</v>
      </c>
      <c r="DN38" s="328">
        <v>0</v>
      </c>
      <c r="DO38" s="328" t="str">
        <v>20230131_1336</v>
      </c>
      <c r="DP38" s="328">
        <v>4</v>
      </c>
      <c r="EG38" s="271">
        <v>0</v>
      </c>
      <c r="EH38" s="271" t="str">
        <v>Kompetansetiltak (grunn-, videre- og etterutdanning)</v>
      </c>
      <c r="EI38" s="271" t="str">
        <v>Videregående skole, fag- og yrkesopplæring innen helse (fagbrev)</v>
      </c>
      <c r="EJ38" s="271" t="str">
        <v>2.1c_end</v>
      </c>
      <c r="EK38" s="271" t="str">
        <v>2.1c_end</v>
      </c>
      <c r="EL38" s="271" t="str">
        <v/>
      </c>
      <c r="EM38" s="271" t="str">
        <v/>
      </c>
      <c r="EN38" s="271" t="str">
        <v/>
      </c>
      <c r="EO38" s="271" t="str">
        <v/>
      </c>
      <c r="EP38" s="271" t="str">
        <v/>
      </c>
      <c r="EQ38" s="271" t="str">
        <v/>
      </c>
      <c r="ER38" s="271" t="str">
        <v/>
      </c>
      <c r="ES38" s="271" t="str">
        <v/>
      </c>
      <c r="ET38" s="271" t="str">
        <v/>
      </c>
      <c r="EU38" s="271" t="str">
        <v>20230131_1336</v>
      </c>
      <c r="EV38" s="271">
        <v>6</v>
      </c>
      <c r="EW38" s="436">
        <v>36</v>
      </c>
    </row>
    <row r="39" spans="5:153" x14ac:dyDescent="0.3">
      <c r="E39" s="262">
        <v>0</v>
      </c>
      <c r="F39" s="262">
        <v>0</v>
      </c>
      <c r="G39" s="262" t="str">
        <v>2.3d</v>
      </c>
      <c r="H39" s="262" t="str">
        <v>Desentralisert vernepleie</v>
      </c>
      <c r="I39" s="275"/>
      <c r="J39" s="275"/>
      <c r="K39" s="302" t="b">
        <f>H39='Kompetansetilskudd og BPA'!$E$12</f>
        <v>0</v>
      </c>
      <c r="L39" s="302" t="b">
        <f t="shared" si="38"/>
        <v>0</v>
      </c>
      <c r="M39" s="302" t="b">
        <f t="shared" si="10"/>
        <v>0</v>
      </c>
      <c r="N39" s="302">
        <f t="shared" si="11"/>
        <v>3</v>
      </c>
      <c r="O39" s="302" t="str">
        <f t="shared" si="25"/>
        <v>2.3d</v>
      </c>
      <c r="P39" s="302" t="str">
        <f t="shared" si="33"/>
        <v>Desentralisert vernepleie</v>
      </c>
      <c r="Q39" s="263" t="b">
        <v>0</v>
      </c>
      <c r="R39" s="263" t="b">
        <v>0</v>
      </c>
      <c r="S39" s="263" t="b">
        <v>0</v>
      </c>
      <c r="T39" s="263">
        <v>3</v>
      </c>
      <c r="U39" s="263" t="str">
        <v>2.4c</v>
      </c>
      <c r="V39" s="263" t="str">
        <v>Eldreomsorg/demens</v>
      </c>
      <c r="W39" s="261" t="b">
        <v>0</v>
      </c>
      <c r="X39" s="261" t="b">
        <v>0</v>
      </c>
      <c r="Y39" s="261" t="b">
        <v>0</v>
      </c>
      <c r="Z39" s="261">
        <v>3</v>
      </c>
      <c r="AA39" s="261" t="str">
        <v>2.4h</v>
      </c>
      <c r="AB39" s="261" t="str">
        <v>Annen videreutdanning og/eller masterutdanning</v>
      </c>
      <c r="AC39" s="302" t="str">
        <f t="shared" si="12"/>
        <v>2.4i</v>
      </c>
      <c r="AD39" s="267">
        <f>'Forside og oppsummering'!$E$23</f>
        <v>0</v>
      </c>
      <c r="AE39" s="370" t="str">
        <f t="shared" si="39"/>
        <v>Kompetansetiltak (grunn-, videre- og etterutdanning)</v>
      </c>
      <c r="AF39" s="370" t="str">
        <f t="shared" si="40"/>
        <v>Videreutdanning og mastergradutdanning (påbygg bachelorutdanning)</v>
      </c>
      <c r="AG39" s="375" t="str">
        <f t="shared" si="13"/>
        <v>2.4h</v>
      </c>
      <c r="AH39" s="375" t="str">
        <f t="shared" si="14"/>
        <v>2.4h</v>
      </c>
      <c r="AI39" s="375" t="str">
        <f t="shared" si="15"/>
        <v>Annen videreutdanning og/eller masterutdanning</v>
      </c>
      <c r="AJ39" s="371" t="b">
        <v>0</v>
      </c>
      <c r="AK39" s="371" t="b">
        <v>0</v>
      </c>
      <c r="AL39" s="260" t="b">
        <v>0</v>
      </c>
      <c r="AM39" s="260">
        <v>3</v>
      </c>
      <c r="AN39" s="264" t="str">
        <v>2.2d</v>
      </c>
      <c r="AO39" s="264" t="str">
        <v/>
      </c>
      <c r="AP39" s="302">
        <f t="shared" si="36"/>
        <v>22</v>
      </c>
      <c r="AQ39" s="302" t="str">
        <f t="shared" si="37"/>
        <v/>
      </c>
      <c r="AR39" s="380" t="b">
        <v>0</v>
      </c>
      <c r="AS39" s="264" t="b">
        <v>0</v>
      </c>
      <c r="AT39" s="272">
        <v>0</v>
      </c>
      <c r="AU39" s="272" t="str">
        <v>Kompetansetiltak (grunn-, videre- og etterutdanning)</v>
      </c>
      <c r="AV39" s="272" t="str">
        <v>Fagskoleutdanning</v>
      </c>
      <c r="AW39" s="272" t="str">
        <v>2.2d</v>
      </c>
      <c r="AX39" s="272" t="str">
        <v>2.2d</v>
      </c>
      <c r="AY39" s="272" t="str">
        <v>Kreftomsorg/lindrende behandling</v>
      </c>
      <c r="AZ39" s="302" cm="1">
        <f t="array" ref="AZ39">IF(OR($AR39,$AS39),"",IF(AND(NOT($AP39=FALSE),NOT(AZ$2=FALSE)),INDEX('Kompetansetilskudd og BPA'!$A$1:$R$149,$AP39,AZ$2),""))</f>
        <v>0</v>
      </c>
      <c r="BA39" s="302" cm="1">
        <f t="array" ref="BA39">IF(OR($AR39,$AS39),"",IF(AND(NOT($AP39=FALSE),NOT(BA$2=FALSE)),INDEX('Kompetansetilskudd og BPA'!$A$1:$R$149,$AP39,BA$2),""))</f>
        <v>0</v>
      </c>
      <c r="BB39" s="302" t="str" cm="1">
        <f t="array" ref="BB39">IF(OR($AR39,$AS39),"",IF(AND(NOT($AP39=FALSE),NOT(BB$2=FALSE)),INDEX('Kompetansetilskudd og BPA'!$A$1:$R$149,$AP39,BB$2),""))</f>
        <v/>
      </c>
      <c r="BC39" s="302" cm="1">
        <f t="array" ref="BC39">IF(OR($AR39,$AS39),"",IF(AND(NOT($AP39=FALSE),NOT(BC$2=FALSE)),INDEX('Kompetansetilskudd og BPA'!$A$1:$R$149,$AP39,BC$2),""))</f>
        <v>0</v>
      </c>
      <c r="BD39" s="302" cm="1">
        <f t="array" ref="BD39">IF(OR($AR39,$AS39),"",IF(AND(NOT($AP39=FALSE),NOT(BD$2=FALSE)),INDEX('Kompetansetilskudd og BPA'!$A$1:$R$149,$AP39,BD$2),""))</f>
        <v>0</v>
      </c>
      <c r="BE39" s="302" cm="1">
        <f t="array" ref="BE39">IF(OR($AR39,$AS39),"",IF(AND(NOT($AP39=FALSE),NOT(BE$2=FALSE)),INDEX('Kompetansetilskudd og BPA'!$A$1:$R$149,$AP39,BE$2),""))</f>
        <v>0</v>
      </c>
      <c r="BF39" s="302" t="str" cm="1">
        <f t="array" ref="BF39">IF(OR($AR39,$AS39),"",IF(AND(NOT($AP39=FALSE),NOT(BF$2=FALSE)),INDEX('Kompetansetilskudd og BPA'!$A$1:$R$149,$AP39,BF$2),""))</f>
        <v/>
      </c>
      <c r="BG39" s="302" cm="1">
        <f t="array" ref="BG39">IF(OR($AR39,$AS39),"",IF(AND(NOT($AP39=FALSE),NOT(BG$2=FALSE)),INDEX('Kompetansetilskudd og BPA'!$A$1:$R$149,$AP39,BG$2),""))</f>
        <v>0</v>
      </c>
      <c r="BH39" s="302" cm="1">
        <f t="array" ref="BH39">IF(OR($AR39,$AS39),"",IF(AND(NOT($AP39=FALSE),NOT(BH$2=FALSE)),INDEX('Kompetansetilskudd og BPA'!$A$1:$R$149,$AP39,BH$2),""))</f>
        <v>0</v>
      </c>
      <c r="BI39" s="302" t="str" cm="1">
        <f t="array" ref="BI39">IF(OR(AR39,AS39),"",IF(AND(NOT(BI$2=FALSE),NOT(AQ39="")),INDEX('Kompetansetilskudd og BPA'!$A$1:$R$149,$AQ39,BI$2),""))</f>
        <v/>
      </c>
      <c r="BJ39" s="376" t="str">
        <f>'Forside og oppsummering'!$K$2</f>
        <v>20230131_1336</v>
      </c>
      <c r="BK39" s="272">
        <v>3</v>
      </c>
      <c r="BL39" s="273">
        <v>0</v>
      </c>
      <c r="BM39" s="273" t="str">
        <v>Kompetansetiltak (grunn-, videre- og etterutdanning)</v>
      </c>
      <c r="BN39" s="273" t="str">
        <v>Fagskoleutdanning</v>
      </c>
      <c r="BO39" s="273" t="str">
        <v>2.2d</v>
      </c>
      <c r="BP39" s="273" t="str">
        <v>2.2d</v>
      </c>
      <c r="BQ39" s="273" t="str">
        <v>Kreftomsorg/lindrende behandling</v>
      </c>
      <c r="BR39" s="273">
        <v>0</v>
      </c>
      <c r="BS39" s="273">
        <v>0</v>
      </c>
      <c r="BT39" s="273">
        <v>0</v>
      </c>
      <c r="BU39" s="273">
        <v>0</v>
      </c>
      <c r="BV39" s="273">
        <v>0</v>
      </c>
      <c r="BW39" s="273">
        <v>0</v>
      </c>
      <c r="BX39" s="273">
        <v>0</v>
      </c>
      <c r="BY39" s="273" t="str">
        <v/>
      </c>
      <c r="BZ39" s="273" t="str">
        <v>20230131_1336</v>
      </c>
      <c r="CA39" s="273">
        <v>3</v>
      </c>
      <c r="CB39" s="302" t="b">
        <f t="shared" si="35"/>
        <v>1</v>
      </c>
      <c r="CD39" s="313">
        <v>0</v>
      </c>
      <c r="CE39" s="313" t="str">
        <v>P1.3h</v>
      </c>
      <c r="CF39" s="313" t="str">
        <v>Kontrolltiltak</v>
      </c>
      <c r="CG39" s="313"/>
      <c r="CH39" s="313"/>
      <c r="CI39" s="313"/>
      <c r="CJ39" s="313"/>
      <c r="CK39" s="313"/>
      <c r="CL39" s="313"/>
      <c r="CM39" s="313"/>
      <c r="CN39" s="313">
        <v>0</v>
      </c>
      <c r="CO39" s="319" t="b">
        <f t="shared" si="29"/>
        <v>0</v>
      </c>
      <c r="CP39" s="319" t="b">
        <f t="shared" si="30"/>
        <v>0</v>
      </c>
      <c r="CQ39" s="319" t="b">
        <f t="shared" si="5"/>
        <v>0</v>
      </c>
      <c r="CR39" s="319" t="b">
        <f t="shared" si="32"/>
        <v>0</v>
      </c>
      <c r="CS39" s="430" t="b">
        <f t="shared" si="16"/>
        <v>0</v>
      </c>
      <c r="CT39" s="302" t="str">
        <f t="shared" si="17"/>
        <v/>
      </c>
      <c r="CU39" s="302" t="b">
        <f t="shared" si="18"/>
        <v>1</v>
      </c>
      <c r="CV39" s="319" t="b">
        <f t="shared" si="19"/>
        <v>0</v>
      </c>
      <c r="CW39" s="302" t="str">
        <f>'Forside og oppsummering'!$K$2</f>
        <v>20230131_1336</v>
      </c>
      <c r="CX39" s="302">
        <f t="shared" si="20"/>
        <v>4</v>
      </c>
      <c r="CY39" s="302" t="str">
        <f t="shared" si="21"/>
        <v/>
      </c>
      <c r="CZ39" s="435" t="str">
        <f t="shared" si="7"/>
        <v>P1.3h</v>
      </c>
      <c r="DA39" s="330">
        <f>'Forside og oppsummering'!$E$23</f>
        <v>0</v>
      </c>
      <c r="DB39" s="302" t="str">
        <f t="shared" si="22"/>
        <v>Prosjekt 1</v>
      </c>
      <c r="DC39" s="330" t="str">
        <f t="shared" si="8"/>
        <v>Prosjektbeskrivelse: tjenesteutviklingsprosjekt 1.</v>
      </c>
      <c r="DD39" s="431" t="str">
        <f t="shared" si="9"/>
        <v>P1.3h</v>
      </c>
      <c r="DE39" s="302" t="str">
        <f t="shared" si="23"/>
        <v>P_.3h</v>
      </c>
      <c r="DF39" s="302" t="str">
        <f t="shared" si="24"/>
        <v>Kontrolltiltak</v>
      </c>
      <c r="DG39" s="328">
        <v>0</v>
      </c>
      <c r="DH39" s="328">
        <v>0</v>
      </c>
      <c r="DI39" s="328">
        <v>0</v>
      </c>
      <c r="DJ39" s="328">
        <v>0</v>
      </c>
      <c r="DK39" s="328">
        <v>0</v>
      </c>
      <c r="DL39" s="328">
        <v>0</v>
      </c>
      <c r="DM39" s="328">
        <v>0</v>
      </c>
      <c r="DN39" s="328">
        <v>0</v>
      </c>
      <c r="DO39" s="328" t="str">
        <v>20230131_1336</v>
      </c>
      <c r="DP39" s="328">
        <v>4</v>
      </c>
      <c r="EG39" s="271">
        <v>0</v>
      </c>
      <c r="EH39" s="271" t="str">
        <v>Kompetansetiltak (grunn-, videre- og etterutdanning)</v>
      </c>
      <c r="EI39" s="271" t="str">
        <v>Fagskoleutdanning</v>
      </c>
      <c r="EJ39" s="271" t="str">
        <v>2.2.</v>
      </c>
      <c r="EK39" s="271" t="str">
        <v>2.2.</v>
      </c>
      <c r="EL39" s="271" t="str">
        <v/>
      </c>
      <c r="EM39" s="271">
        <v>0</v>
      </c>
      <c r="EN39" s="271">
        <v>0</v>
      </c>
      <c r="EO39" s="271">
        <v>0</v>
      </c>
      <c r="EP39" s="271">
        <v>0</v>
      </c>
      <c r="EQ39" s="271">
        <v>0</v>
      </c>
      <c r="ER39" s="271">
        <v>0</v>
      </c>
      <c r="ES39" s="271">
        <v>0</v>
      </c>
      <c r="ET39" s="271" t="str">
        <v/>
      </c>
      <c r="EU39" s="271" t="str">
        <v>20230131_1336</v>
      </c>
      <c r="EV39" s="271">
        <v>2</v>
      </c>
      <c r="EW39" s="275">
        <v>37</v>
      </c>
    </row>
    <row r="40" spans="5:153" x14ac:dyDescent="0.3">
      <c r="E40" s="262">
        <v>0</v>
      </c>
      <c r="F40" s="262">
        <v>0</v>
      </c>
      <c r="G40" s="262" t="str">
        <v>2.3e</v>
      </c>
      <c r="H40" s="262" t="str">
        <v>Fysioterapi</v>
      </c>
      <c r="I40" s="275"/>
      <c r="J40" s="275"/>
      <c r="K40" s="302" t="b">
        <f>H40='Kompetansetilskudd og BPA'!$E$12</f>
        <v>0</v>
      </c>
      <c r="L40" s="302" t="b">
        <f t="shared" si="38"/>
        <v>0</v>
      </c>
      <c r="M40" s="302" t="b">
        <f t="shared" si="10"/>
        <v>0</v>
      </c>
      <c r="N40" s="302">
        <f t="shared" si="11"/>
        <v>3</v>
      </c>
      <c r="O40" s="302" t="str">
        <f t="shared" si="25"/>
        <v>2.3e</v>
      </c>
      <c r="P40" s="302" t="str">
        <f t="shared" si="33"/>
        <v>Fysioterapi</v>
      </c>
      <c r="Q40" s="263" t="b">
        <v>0</v>
      </c>
      <c r="R40" s="263" t="b">
        <v>0</v>
      </c>
      <c r="S40" s="263" t="b">
        <v>0</v>
      </c>
      <c r="T40" s="263">
        <v>3</v>
      </c>
      <c r="U40" s="263" t="str">
        <v>2.4d</v>
      </c>
      <c r="V40" s="263" t="str">
        <v>Kreftomsorg/lindrende pleie</v>
      </c>
      <c r="W40" s="261" t="b">
        <v>1</v>
      </c>
      <c r="X40" s="261" t="b">
        <v>1</v>
      </c>
      <c r="Y40" s="261" t="b">
        <v>0</v>
      </c>
      <c r="Z40" s="261">
        <v>5</v>
      </c>
      <c r="AA40" s="261" t="str">
        <v>2.4i</v>
      </c>
      <c r="AB40" s="261" t="str">
        <v>Eventuell tilbakemelding fra saksbehandler til kommunen angående Videreutdanning og mastergradutdanning (påbygg bachelorutdanning). (Det som skrives her fremkommer på tilskuddsbrevet til kommunen)</v>
      </c>
      <c r="AC40" s="302" t="str">
        <f t="shared" si="12"/>
        <v/>
      </c>
      <c r="AD40" s="267">
        <f>'Forside og oppsummering'!$E$23</f>
        <v>0</v>
      </c>
      <c r="AE40" s="370" t="str">
        <f t="shared" si="39"/>
        <v>Kompetansetiltak (grunn-, videre- og etterutdanning)</v>
      </c>
      <c r="AF40" s="370" t="str">
        <f t="shared" si="40"/>
        <v>Videreutdanning og mastergradutdanning (påbygg bachelorutdanning)</v>
      </c>
      <c r="AG40" s="375" t="str">
        <f t="shared" si="13"/>
        <v>2.4i_saksbehandlerkommentar</v>
      </c>
      <c r="AH40" s="375" t="str">
        <f t="shared" si="14"/>
        <v>2.4i_saksbehandlerkommentar</v>
      </c>
      <c r="AI40" s="375" t="str">
        <f t="shared" si="15"/>
        <v>Eventuell tilbakemelding fra saksbehandler til kommunen angående Videreutdanning og mastergradutdanning (påbygg bachelorutdanning). (Det som skrives her fremkommer på tilskuddsbrevet til kommunen)</v>
      </c>
      <c r="AJ40" s="371" t="b">
        <v>1</v>
      </c>
      <c r="AK40" s="371" t="b">
        <v>1</v>
      </c>
      <c r="AL40" s="260" t="b">
        <v>0</v>
      </c>
      <c r="AM40" s="260">
        <v>5</v>
      </c>
      <c r="AN40" s="264" t="str">
        <v>2.2e</v>
      </c>
      <c r="AO40" s="264" t="str">
        <v/>
      </c>
      <c r="AP40" s="302">
        <f t="shared" si="36"/>
        <v>23</v>
      </c>
      <c r="AQ40" s="302" t="str">
        <f t="shared" si="37"/>
        <v/>
      </c>
      <c r="AR40" s="380" t="b">
        <v>0</v>
      </c>
      <c r="AS40" s="264" t="b">
        <v>0</v>
      </c>
      <c r="AT40" s="272">
        <v>0</v>
      </c>
      <c r="AU40" s="272" t="str">
        <v>Kompetansetiltak (grunn-, videre- og etterutdanning)</v>
      </c>
      <c r="AV40" s="272" t="str">
        <v>Fagskoleutdanning</v>
      </c>
      <c r="AW40" s="272" t="str">
        <v>2.2e</v>
      </c>
      <c r="AX40" s="272" t="str">
        <v>2.2e</v>
      </c>
      <c r="AY40" s="272" t="str">
        <v>Veiledning</v>
      </c>
      <c r="AZ40" s="302" cm="1">
        <f t="array" ref="AZ40">IF(OR($AR40,$AS40),"",IF(AND(NOT($AP40=FALSE),NOT(AZ$2=FALSE)),INDEX('Kompetansetilskudd og BPA'!$A$1:$R$149,$AP40,AZ$2),""))</f>
        <v>0</v>
      </c>
      <c r="BA40" s="302" cm="1">
        <f t="array" ref="BA40">IF(OR($AR40,$AS40),"",IF(AND(NOT($AP40=FALSE),NOT(BA$2=FALSE)),INDEX('Kompetansetilskudd og BPA'!$A$1:$R$149,$AP40,BA$2),""))</f>
        <v>0</v>
      </c>
      <c r="BB40" s="302" t="str" cm="1">
        <f t="array" ref="BB40">IF(OR($AR40,$AS40),"",IF(AND(NOT($AP40=FALSE),NOT(BB$2=FALSE)),INDEX('Kompetansetilskudd og BPA'!$A$1:$R$149,$AP40,BB$2),""))</f>
        <v/>
      </c>
      <c r="BC40" s="302" cm="1">
        <f t="array" ref="BC40">IF(OR($AR40,$AS40),"",IF(AND(NOT($AP40=FALSE),NOT(BC$2=FALSE)),INDEX('Kompetansetilskudd og BPA'!$A$1:$R$149,$AP40,BC$2),""))</f>
        <v>0</v>
      </c>
      <c r="BD40" s="302" cm="1">
        <f t="array" ref="BD40">IF(OR($AR40,$AS40),"",IF(AND(NOT($AP40=FALSE),NOT(BD$2=FALSE)),INDEX('Kompetansetilskudd og BPA'!$A$1:$R$149,$AP40,BD$2),""))</f>
        <v>0</v>
      </c>
      <c r="BE40" s="302" cm="1">
        <f t="array" ref="BE40">IF(OR($AR40,$AS40),"",IF(AND(NOT($AP40=FALSE),NOT(BE$2=FALSE)),INDEX('Kompetansetilskudd og BPA'!$A$1:$R$149,$AP40,BE$2),""))</f>
        <v>0</v>
      </c>
      <c r="BF40" s="302" t="str" cm="1">
        <f t="array" ref="BF40">IF(OR($AR40,$AS40),"",IF(AND(NOT($AP40=FALSE),NOT(BF$2=FALSE)),INDEX('Kompetansetilskudd og BPA'!$A$1:$R$149,$AP40,BF$2),""))</f>
        <v/>
      </c>
      <c r="BG40" s="302" cm="1">
        <f t="array" ref="BG40">IF(OR($AR40,$AS40),"",IF(AND(NOT($AP40=FALSE),NOT(BG$2=FALSE)),INDEX('Kompetansetilskudd og BPA'!$A$1:$R$149,$AP40,BG$2),""))</f>
        <v>0</v>
      </c>
      <c r="BH40" s="302" cm="1">
        <f t="array" ref="BH40">IF(OR($AR40,$AS40),"",IF(AND(NOT($AP40=FALSE),NOT(BH$2=FALSE)),INDEX('Kompetansetilskudd og BPA'!$A$1:$R$149,$AP40,BH$2),""))</f>
        <v>0</v>
      </c>
      <c r="BI40" s="302" t="str" cm="1">
        <f t="array" ref="BI40">IF(OR(AR40,AS40),"",IF(AND(NOT(BI$2=FALSE),NOT(AQ40="")),INDEX('Kompetansetilskudd og BPA'!$A$1:$R$149,$AQ40,BI$2),""))</f>
        <v/>
      </c>
      <c r="BJ40" s="376" t="str">
        <f>'Forside og oppsummering'!$K$2</f>
        <v>20230131_1336</v>
      </c>
      <c r="BK40" s="272">
        <v>3</v>
      </c>
      <c r="BL40" s="273">
        <v>0</v>
      </c>
      <c r="BM40" s="273" t="str">
        <v>Kompetansetiltak (grunn-, videre- og etterutdanning)</v>
      </c>
      <c r="BN40" s="273" t="str">
        <v>Fagskoleutdanning</v>
      </c>
      <c r="BO40" s="273" t="str">
        <v>2.2e</v>
      </c>
      <c r="BP40" s="273" t="str">
        <v>2.2e</v>
      </c>
      <c r="BQ40" s="273" t="str">
        <v>Veiledning</v>
      </c>
      <c r="BR40" s="273">
        <v>0</v>
      </c>
      <c r="BS40" s="273">
        <v>0</v>
      </c>
      <c r="BT40" s="273">
        <v>0</v>
      </c>
      <c r="BU40" s="273">
        <v>0</v>
      </c>
      <c r="BV40" s="273">
        <v>0</v>
      </c>
      <c r="BW40" s="273">
        <v>0</v>
      </c>
      <c r="BX40" s="273">
        <v>0</v>
      </c>
      <c r="BY40" s="273" t="str">
        <v/>
      </c>
      <c r="BZ40" s="273" t="str">
        <v>20230131_1336</v>
      </c>
      <c r="CA40" s="273">
        <v>3</v>
      </c>
      <c r="CB40" s="302" t="b">
        <f t="shared" si="35"/>
        <v>1</v>
      </c>
      <c r="CD40" s="313">
        <v>0</v>
      </c>
      <c r="CE40" s="313">
        <v>0</v>
      </c>
      <c r="CF40"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40" s="313"/>
      <c r="CH40" s="313"/>
      <c r="CI40" s="313"/>
      <c r="CJ40" s="313"/>
      <c r="CK40" s="313"/>
      <c r="CL40" s="313"/>
      <c r="CM40" s="313"/>
      <c r="CN40" s="313">
        <v>0</v>
      </c>
      <c r="CO40" s="319" t="b">
        <f t="shared" si="29"/>
        <v>0</v>
      </c>
      <c r="CP40" s="319" t="b">
        <f t="shared" si="30"/>
        <v>0</v>
      </c>
      <c r="CQ40" s="319" t="b">
        <f t="shared" si="5"/>
        <v>0</v>
      </c>
      <c r="CR40" s="319" t="b">
        <f t="shared" si="32"/>
        <v>1</v>
      </c>
      <c r="CS40" s="430" t="b">
        <f t="shared" si="16"/>
        <v>1</v>
      </c>
      <c r="CT40" s="302" t="str">
        <f t="shared" si="17"/>
        <v/>
      </c>
      <c r="CU40" s="302" t="b">
        <f t="shared" si="18"/>
        <v>1</v>
      </c>
      <c r="CV40" s="319" t="b">
        <f t="shared" si="19"/>
        <v>0</v>
      </c>
      <c r="CW40" s="302" t="str">
        <f>'Forside og oppsummering'!$K$2</f>
        <v>20230131_1336</v>
      </c>
      <c r="CX40" s="302">
        <f t="shared" si="20"/>
        <v>6</v>
      </c>
      <c r="CY40" s="302" t="str">
        <f t="shared" si="21"/>
        <v/>
      </c>
      <c r="CZ40" s="435">
        <f t="shared" si="7"/>
        <v>0</v>
      </c>
      <c r="DA40" s="330">
        <f>'Forside og oppsummering'!$E$23</f>
        <v>0</v>
      </c>
      <c r="DB40" s="302" t="str">
        <f t="shared" si="22"/>
        <v>Prosjekt 1</v>
      </c>
      <c r="DC40" s="330" t="str">
        <f t="shared" si="8"/>
        <v>Prosjektbeskrivelse: tjenesteutviklingsprosjekt 1.</v>
      </c>
      <c r="DD40" s="431" t="str">
        <f t="shared" si="9"/>
        <v>P1.3h_end</v>
      </c>
      <c r="DE40" s="302" t="str">
        <f t="shared" si="23"/>
        <v>P_.3h_end</v>
      </c>
      <c r="DF40" s="302" t="str">
        <f t="shared" si="24"/>
        <v/>
      </c>
      <c r="DG40" s="328">
        <v>0</v>
      </c>
      <c r="DH40" s="328">
        <v>0</v>
      </c>
      <c r="DI40" s="328">
        <v>0</v>
      </c>
      <c r="DJ40" s="328">
        <v>0</v>
      </c>
      <c r="DK40" s="328">
        <v>0</v>
      </c>
      <c r="DL40" s="328">
        <v>0</v>
      </c>
      <c r="DM40" s="328">
        <v>0</v>
      </c>
      <c r="DN40" s="328">
        <v>0</v>
      </c>
      <c r="DO40" s="328" t="str">
        <v>20230131_1336</v>
      </c>
      <c r="DP40" s="328">
        <v>6</v>
      </c>
      <c r="EG40" s="271">
        <v>0</v>
      </c>
      <c r="EH40" s="271" t="str">
        <v>Kompetansetiltak (grunn-, videre- og etterutdanning)</v>
      </c>
      <c r="EI40" s="271" t="str">
        <v>Fagskoleutdanning</v>
      </c>
      <c r="EJ40" s="271" t="str">
        <v>2.2a</v>
      </c>
      <c r="EK40" s="271" t="str">
        <v>2.2a</v>
      </c>
      <c r="EL40" s="271" t="str">
        <v>Psykisk helsearbeid og rusarbeid</v>
      </c>
      <c r="EM40" s="271">
        <v>0</v>
      </c>
      <c r="EN40" s="271">
        <v>0</v>
      </c>
      <c r="EO40" s="271">
        <v>0</v>
      </c>
      <c r="EP40" s="271">
        <v>0</v>
      </c>
      <c r="EQ40" s="271">
        <v>0</v>
      </c>
      <c r="ER40" s="271">
        <v>0</v>
      </c>
      <c r="ES40" s="271">
        <v>0</v>
      </c>
      <c r="ET40" s="271" t="str">
        <v/>
      </c>
      <c r="EU40" s="271" t="str">
        <v>20230131_1336</v>
      </c>
      <c r="EV40" s="271">
        <v>3</v>
      </c>
      <c r="EW40" s="275">
        <v>38</v>
      </c>
    </row>
    <row r="41" spans="5:153" x14ac:dyDescent="0.3">
      <c r="E41" s="262">
        <v>0</v>
      </c>
      <c r="F41" s="262">
        <v>0</v>
      </c>
      <c r="G41" s="262" t="str">
        <v>2.3f</v>
      </c>
      <c r="H41" s="262" t="str">
        <v>Ergoterapi</v>
      </c>
      <c r="I41" s="275"/>
      <c r="J41" s="275"/>
      <c r="K41" s="302" t="b">
        <f>H41='Kompetansetilskudd og BPA'!$E$12</f>
        <v>0</v>
      </c>
      <c r="L41" s="302" t="b">
        <f t="shared" si="38"/>
        <v>0</v>
      </c>
      <c r="M41" s="302" t="b">
        <f t="shared" si="10"/>
        <v>0</v>
      </c>
      <c r="N41" s="302">
        <f t="shared" si="11"/>
        <v>3</v>
      </c>
      <c r="O41" s="302" t="str">
        <f t="shared" si="25"/>
        <v>2.3f</v>
      </c>
      <c r="P41" s="302" t="str">
        <f t="shared" si="33"/>
        <v>Ergoterapi</v>
      </c>
      <c r="Q41" s="263" t="b">
        <v>0</v>
      </c>
      <c r="R41" s="263" t="b">
        <v>0</v>
      </c>
      <c r="S41" s="263" t="b">
        <v>0</v>
      </c>
      <c r="T41" s="263">
        <v>3</v>
      </c>
      <c r="U41" s="263" t="str">
        <v>2.4e</v>
      </c>
      <c r="V41" s="263" t="str">
        <v>Habilitering/rehabilitering</v>
      </c>
      <c r="W41" s="261" t="b">
        <v>0</v>
      </c>
      <c r="X41" s="261" t="b">
        <v>0</v>
      </c>
      <c r="Y41" s="261" t="b">
        <v>1</v>
      </c>
      <c r="Z41" s="261">
        <v>6</v>
      </c>
      <c r="AA41" s="261" t="str">
        <v>2.4i</v>
      </c>
      <c r="AB41" s="261">
        <v>0</v>
      </c>
      <c r="AC41" s="302" t="str">
        <f t="shared" si="12"/>
        <v/>
      </c>
      <c r="AD41" s="267">
        <f>'Forside og oppsummering'!$E$23</f>
        <v>0</v>
      </c>
      <c r="AE41" s="370" t="str">
        <f t="shared" si="39"/>
        <v>Kompetansetiltak (grunn-, videre- og etterutdanning)</v>
      </c>
      <c r="AF41" s="370" t="str">
        <f t="shared" si="40"/>
        <v>Videreutdanning og mastergradutdanning (påbygg bachelorutdanning)</v>
      </c>
      <c r="AG41" s="375" t="str">
        <f t="shared" si="13"/>
        <v>2.4i_end</v>
      </c>
      <c r="AH41" s="375" t="str">
        <f t="shared" si="14"/>
        <v>2.4i_end</v>
      </c>
      <c r="AI41" s="375" t="str">
        <f t="shared" si="15"/>
        <v/>
      </c>
      <c r="AJ41" s="371" t="b">
        <v>0</v>
      </c>
      <c r="AK41" s="371" t="b">
        <v>0</v>
      </c>
      <c r="AL41" s="260" t="b">
        <v>1</v>
      </c>
      <c r="AM41" s="260">
        <v>6</v>
      </c>
      <c r="AN41" s="264" t="str">
        <v>2.2f</v>
      </c>
      <c r="AO41" s="264" t="str">
        <v>2.2g</v>
      </c>
      <c r="AP41" s="302">
        <f t="shared" si="36"/>
        <v>24</v>
      </c>
      <c r="AQ41" s="302">
        <f t="shared" si="37"/>
        <v>27</v>
      </c>
      <c r="AR41" s="380" t="b">
        <v>0</v>
      </c>
      <c r="AS41" s="264" t="b">
        <v>0</v>
      </c>
      <c r="AT41" s="272">
        <v>0</v>
      </c>
      <c r="AU41" s="272" t="str">
        <v>Kompetansetiltak (grunn-, videre- og etterutdanning)</v>
      </c>
      <c r="AV41" s="272" t="str">
        <v>Fagskoleutdanning</v>
      </c>
      <c r="AW41" s="272" t="str">
        <v>2.2f</v>
      </c>
      <c r="AX41" s="272" t="str">
        <v>2.2f</v>
      </c>
      <c r="AY41" s="272" t="str">
        <v>Annen fagskoleutdanning</v>
      </c>
      <c r="AZ41" s="302" cm="1">
        <f t="array" ref="AZ41">IF(OR($AR41,$AS41),"",IF(AND(NOT($AP41=FALSE),NOT(AZ$2=FALSE)),INDEX('Kompetansetilskudd og BPA'!$A$1:$R$149,$AP41,AZ$2),""))</f>
        <v>0</v>
      </c>
      <c r="BA41" s="302" cm="1">
        <f t="array" ref="BA41">IF(OR($AR41,$AS41),"",IF(AND(NOT($AP41=FALSE),NOT(BA$2=FALSE)),INDEX('Kompetansetilskudd og BPA'!$A$1:$R$149,$AP41,BA$2),""))</f>
        <v>0</v>
      </c>
      <c r="BB41" s="302" t="str" cm="1">
        <f t="array" ref="BB41">IF(OR($AR41,$AS41),"",IF(AND(NOT($AP41=FALSE),NOT(BB$2=FALSE)),INDEX('Kompetansetilskudd og BPA'!$A$1:$R$149,$AP41,BB$2),""))</f>
        <v/>
      </c>
      <c r="BC41" s="302" cm="1">
        <f t="array" ref="BC41">IF(OR($AR41,$AS41),"",IF(AND(NOT($AP41=FALSE),NOT(BC$2=FALSE)),INDEX('Kompetansetilskudd og BPA'!$A$1:$R$149,$AP41,BC$2),""))</f>
        <v>0</v>
      </c>
      <c r="BD41" s="302" cm="1">
        <f t="array" ref="BD41">IF(OR($AR41,$AS41),"",IF(AND(NOT($AP41=FALSE),NOT(BD$2=FALSE)),INDEX('Kompetansetilskudd og BPA'!$A$1:$R$149,$AP41,BD$2),""))</f>
        <v>0</v>
      </c>
      <c r="BE41" s="302" cm="1">
        <f t="array" ref="BE41">IF(OR($AR41,$AS41),"",IF(AND(NOT($AP41=FALSE),NOT(BE$2=FALSE)),INDEX('Kompetansetilskudd og BPA'!$A$1:$R$149,$AP41,BE$2),""))</f>
        <v>0</v>
      </c>
      <c r="BF41" s="302" t="str" cm="1">
        <f t="array" ref="BF41">IF(OR($AR41,$AS41),"",IF(AND(NOT($AP41=FALSE),NOT(BF$2=FALSE)),INDEX('Kompetansetilskudd og BPA'!$A$1:$R$149,$AP41,BF$2),""))</f>
        <v/>
      </c>
      <c r="BG41" s="302" cm="1">
        <f t="array" ref="BG41">IF(OR($AR41,$AS41),"",IF(AND(NOT($AP41=FALSE),NOT(BG$2=FALSE)),INDEX('Kompetansetilskudd og BPA'!$A$1:$R$149,$AP41,BG$2),""))</f>
        <v>0</v>
      </c>
      <c r="BH41" s="302" cm="1">
        <f t="array" ref="BH41">IF(OR($AR41,$AS41),"",IF(AND(NOT($AP41=FALSE),NOT(BH$2=FALSE)),INDEX('Kompetansetilskudd og BPA'!$A$1:$R$149,$AP41,BH$2),""))</f>
        <v>0</v>
      </c>
      <c r="BI41" s="302" cm="1">
        <f t="array" ref="BI41">IF(OR(AR41,AS41),"",IF(AND(NOT(BI$2=FALSE),NOT(AQ41="")),INDEX('Kompetansetilskudd og BPA'!$A$1:$R$149,$AQ41,BI$2),""))</f>
        <v>0</v>
      </c>
      <c r="BJ41" s="376" t="str">
        <f>'Forside og oppsummering'!$K$2</f>
        <v>20230131_1336</v>
      </c>
      <c r="BK41" s="272">
        <v>3</v>
      </c>
      <c r="BL41" s="273">
        <v>0</v>
      </c>
      <c r="BM41" s="273" t="str">
        <v>Kompetansetiltak (grunn-, videre- og etterutdanning)</v>
      </c>
      <c r="BN41" s="273" t="str">
        <v>Fagskoleutdanning</v>
      </c>
      <c r="BO41" s="273" t="str">
        <v>2.2f</v>
      </c>
      <c r="BP41" s="273" t="str">
        <v>2.2f</v>
      </c>
      <c r="BQ41" s="273" t="str">
        <v>Annen fagskoleutdanning</v>
      </c>
      <c r="BR41" s="273">
        <v>0</v>
      </c>
      <c r="BS41" s="273">
        <v>0</v>
      </c>
      <c r="BT41" s="273">
        <v>0</v>
      </c>
      <c r="BU41" s="273">
        <v>0</v>
      </c>
      <c r="BV41" s="273">
        <v>0</v>
      </c>
      <c r="BW41" s="273">
        <v>0</v>
      </c>
      <c r="BX41" s="273">
        <v>0</v>
      </c>
      <c r="BY41" s="273">
        <v>0</v>
      </c>
      <c r="BZ41" s="273" t="str">
        <v>20230131_1336</v>
      </c>
      <c r="CA41" s="273">
        <v>3</v>
      </c>
      <c r="CB41" s="302" t="b">
        <f t="shared" si="35"/>
        <v>1</v>
      </c>
      <c r="CD41" s="314" t="str">
        <f>'Prosjekt 1'!$C$44</f>
        <v>P1.4</v>
      </c>
      <c r="CE41" s="314" t="str">
        <f>'Prosjekt 1'!$D$44</f>
        <v>Samarbeidspartnere i tjenesteutviklingsprosjekt 1.</v>
      </c>
      <c r="CF41" s="314"/>
      <c r="CG41" s="314"/>
      <c r="CH41" s="314"/>
      <c r="CI41" s="314"/>
      <c r="CJ41" s="314"/>
      <c r="CK41" s="314"/>
      <c r="CL41" s="314"/>
      <c r="CM41" s="314"/>
      <c r="CN41" s="314"/>
      <c r="CO41" s="319" t="b">
        <f t="shared" si="29"/>
        <v>1</v>
      </c>
      <c r="CP41" s="319" t="b">
        <f t="shared" si="30"/>
        <v>0</v>
      </c>
      <c r="CQ41" s="319" t="b">
        <f t="shared" si="5"/>
        <v>0</v>
      </c>
      <c r="CR41" s="319" t="b">
        <f t="shared" si="32"/>
        <v>0</v>
      </c>
      <c r="CS41" s="430" t="b">
        <f t="shared" si="16"/>
        <v>0</v>
      </c>
      <c r="CT41" s="302" t="str">
        <f t="shared" si="17"/>
        <v/>
      </c>
      <c r="CU41" s="302" t="b">
        <f t="shared" si="18"/>
        <v>1</v>
      </c>
      <c r="CV41" s="319" t="b">
        <f t="shared" si="19"/>
        <v>0</v>
      </c>
      <c r="CW41" s="302" t="str">
        <f>'Forside og oppsummering'!$K$2</f>
        <v>20230131_1336</v>
      </c>
      <c r="CX41" s="302">
        <f t="shared" si="20"/>
        <v>2</v>
      </c>
      <c r="CY41" s="302" t="str">
        <f t="shared" si="21"/>
        <v/>
      </c>
      <c r="CZ41" s="435" t="str">
        <f t="shared" si="7"/>
        <v>P1.4</v>
      </c>
      <c r="DA41" s="330">
        <f>'Forside og oppsummering'!$E$23</f>
        <v>0</v>
      </c>
      <c r="DB41" s="302" t="str">
        <f t="shared" si="22"/>
        <v>Prosjekt 1</v>
      </c>
      <c r="DC41" s="330" t="str">
        <f t="shared" si="8"/>
        <v>Samarbeidspartnere i tjenesteutviklingsprosjekt 1.</v>
      </c>
      <c r="DD41" s="431" t="str">
        <f t="shared" si="9"/>
        <v>P1.4</v>
      </c>
      <c r="DE41" s="302" t="str">
        <f t="shared" si="23"/>
        <v>P_.4</v>
      </c>
      <c r="DF41" s="302">
        <f t="shared" si="24"/>
        <v>0</v>
      </c>
      <c r="DG41" s="328">
        <v>0</v>
      </c>
      <c r="DH41" s="328">
        <v>0</v>
      </c>
      <c r="DI41" s="328">
        <v>0</v>
      </c>
      <c r="DJ41" s="328">
        <v>0</v>
      </c>
      <c r="DK41" s="328">
        <v>0</v>
      </c>
      <c r="DL41" s="328">
        <v>0</v>
      </c>
      <c r="DM41" s="328">
        <v>0</v>
      </c>
      <c r="DN41" s="328">
        <v>0</v>
      </c>
      <c r="DO41" s="328" t="str">
        <v>20230131_1336</v>
      </c>
      <c r="DP41" s="328">
        <v>2</v>
      </c>
      <c r="EG41" s="271">
        <v>0</v>
      </c>
      <c r="EH41" s="271" t="str">
        <v>Kompetansetiltak (grunn-, videre- og etterutdanning)</v>
      </c>
      <c r="EI41" s="271" t="str">
        <v>Fagskoleutdanning</v>
      </c>
      <c r="EJ41" s="271" t="str">
        <v>2.2b</v>
      </c>
      <c r="EK41" s="271" t="str">
        <v>2.2b</v>
      </c>
      <c r="EL41" s="271" t="str">
        <v>Eldreomsorg/demens</v>
      </c>
      <c r="EM41" s="271">
        <v>0</v>
      </c>
      <c r="EN41" s="271">
        <v>0</v>
      </c>
      <c r="EO41" s="271">
        <v>0</v>
      </c>
      <c r="EP41" s="271">
        <v>0</v>
      </c>
      <c r="EQ41" s="271">
        <v>0</v>
      </c>
      <c r="ER41" s="271">
        <v>0</v>
      </c>
      <c r="ES41" s="271">
        <v>0</v>
      </c>
      <c r="ET41" s="271" t="str">
        <v/>
      </c>
      <c r="EU41" s="271" t="str">
        <v>20230131_1336</v>
      </c>
      <c r="EV41" s="271">
        <v>3</v>
      </c>
      <c r="EW41" s="275">
        <v>39</v>
      </c>
    </row>
    <row r="42" spans="5:153" x14ac:dyDescent="0.3">
      <c r="E42" s="262">
        <v>0</v>
      </c>
      <c r="F42" s="262">
        <v>0</v>
      </c>
      <c r="G42" s="262" t="str">
        <v>2.3g</v>
      </c>
      <c r="H42" s="262" t="str">
        <v>Sosial arbeid (sosionom)</v>
      </c>
      <c r="I42" s="275"/>
      <c r="J42" s="275"/>
      <c r="K42" s="302" t="b">
        <f>H42='Kompetansetilskudd og BPA'!$E$12</f>
        <v>0</v>
      </c>
      <c r="L42" s="302" t="b">
        <f t="shared" si="38"/>
        <v>0</v>
      </c>
      <c r="M42" s="302" t="b">
        <f t="shared" si="10"/>
        <v>0</v>
      </c>
      <c r="N42" s="302">
        <f t="shared" si="11"/>
        <v>3</v>
      </c>
      <c r="O42" s="302" t="str">
        <f t="shared" si="25"/>
        <v>2.3g</v>
      </c>
      <c r="P42" s="302" t="str">
        <f t="shared" si="33"/>
        <v>Sosial arbeid (sosionom)</v>
      </c>
      <c r="Q42" s="263" t="b">
        <v>0</v>
      </c>
      <c r="R42" s="263" t="b">
        <v>0</v>
      </c>
      <c r="S42" s="263" t="b">
        <v>0</v>
      </c>
      <c r="T42" s="263">
        <v>3</v>
      </c>
      <c r="U42" s="263" t="str">
        <v>2.4f</v>
      </c>
      <c r="V42" s="263" t="str">
        <v>Veiledning</v>
      </c>
      <c r="W42" s="261" t="b">
        <v>0</v>
      </c>
      <c r="X42" s="261" t="b">
        <v>0</v>
      </c>
      <c r="Y42" s="261" t="b">
        <v>0</v>
      </c>
      <c r="Z42" s="261">
        <v>2</v>
      </c>
      <c r="AA42" s="261" t="str">
        <v>2.5.</v>
      </c>
      <c r="AB42" s="261" t="str">
        <v>ABC-opplæring</v>
      </c>
      <c r="AC42" s="302" t="str">
        <f t="shared" si="12"/>
        <v/>
      </c>
      <c r="AD42" s="267">
        <f>'Forside og oppsummering'!$E$23</f>
        <v>0</v>
      </c>
      <c r="AE42" s="370" t="str">
        <f t="shared" si="39"/>
        <v>Kompetansetiltak (grunn-, videre- og etterutdanning)</v>
      </c>
      <c r="AF42" s="370" t="str">
        <f t="shared" si="40"/>
        <v>ABC-opplæring</v>
      </c>
      <c r="AG42" s="375" t="str">
        <f t="shared" si="13"/>
        <v>2.5.</v>
      </c>
      <c r="AH42" s="375" t="str">
        <f t="shared" si="14"/>
        <v>2.5.</v>
      </c>
      <c r="AI42" s="375" t="str">
        <f t="shared" si="15"/>
        <v/>
      </c>
      <c r="AJ42" s="371" t="b">
        <v>0</v>
      </c>
      <c r="AK42" s="371" t="b">
        <v>0</v>
      </c>
      <c r="AL42" s="260" t="b">
        <v>0</v>
      </c>
      <c r="AM42" s="260">
        <v>2</v>
      </c>
      <c r="AN42" s="264" t="str">
        <v>2.2g</v>
      </c>
      <c r="AO42" s="264" t="str">
        <v/>
      </c>
      <c r="AP42" s="302">
        <f t="shared" si="36"/>
        <v>27</v>
      </c>
      <c r="AQ42" s="302" t="str">
        <f t="shared" si="37"/>
        <v/>
      </c>
      <c r="AR42" s="380" t="b">
        <v>1</v>
      </c>
      <c r="AS42" s="264" t="b">
        <v>0</v>
      </c>
      <c r="AT42" s="272">
        <v>0</v>
      </c>
      <c r="AU42" s="272" t="str">
        <v>Kompetansetiltak (grunn-, videre- og etterutdanning)</v>
      </c>
      <c r="AV42" s="272" t="str">
        <v>Fagskoleutdanning</v>
      </c>
      <c r="AW42" s="272" t="str">
        <v>2.2g_saksbehandlerkommentar</v>
      </c>
      <c r="AX42" s="272" t="str">
        <v>2.2g_saksbehandlerkommentar</v>
      </c>
      <c r="AY42" s="272" t="str">
        <v>Eventuell tilbakemelding fra saksbehandler til kommunen angående Fagskoleutdanning. (Det som skrives her fremkommer på tilskuddsbrevet til kommunen)</v>
      </c>
      <c r="AZ42" s="302" t="str" cm="1">
        <f t="array" ref="AZ42">IF(OR($AR42,$AS42),"",IF(AND(NOT($AP42=FALSE),NOT(AZ$2=FALSE)),INDEX('Kompetansetilskudd og BPA'!$A$1:$R$149,$AP42,AZ$2),""))</f>
        <v/>
      </c>
      <c r="BA42" s="302" t="str" cm="1">
        <f t="array" ref="BA42">IF(OR($AR42,$AS42),"",IF(AND(NOT($AP42=FALSE),NOT(BA$2=FALSE)),INDEX('Kompetansetilskudd og BPA'!$A$1:$R$149,$AP42,BA$2),""))</f>
        <v/>
      </c>
      <c r="BB42" s="302" t="str" cm="1">
        <f t="array" ref="BB42">IF(OR($AR42,$AS42),"",IF(AND(NOT($AP42=FALSE),NOT(BB$2=FALSE)),INDEX('Kompetansetilskudd og BPA'!$A$1:$R$149,$AP42,BB$2),""))</f>
        <v/>
      </c>
      <c r="BC42" s="302" t="str" cm="1">
        <f t="array" ref="BC42">IF(OR($AR42,$AS42),"",IF(AND(NOT($AP42=FALSE),NOT(BC$2=FALSE)),INDEX('Kompetansetilskudd og BPA'!$A$1:$R$149,$AP42,BC$2),""))</f>
        <v/>
      </c>
      <c r="BD42" s="302" t="str" cm="1">
        <f t="array" ref="BD42">IF(OR($AR42,$AS42),"",IF(AND(NOT($AP42=FALSE),NOT(BD$2=FALSE)),INDEX('Kompetansetilskudd og BPA'!$A$1:$R$149,$AP42,BD$2),""))</f>
        <v/>
      </c>
      <c r="BE42" s="302" t="str" cm="1">
        <f t="array" ref="BE42">IF(OR($AR42,$AS42),"",IF(AND(NOT($AP42=FALSE),NOT(BE$2=FALSE)),INDEX('Kompetansetilskudd og BPA'!$A$1:$R$149,$AP42,BE$2),""))</f>
        <v/>
      </c>
      <c r="BF42" s="302" t="str" cm="1">
        <f t="array" ref="BF42">IF(OR($AR42,$AS42),"",IF(AND(NOT($AP42=FALSE),NOT(BF$2=FALSE)),INDEX('Kompetansetilskudd og BPA'!$A$1:$R$149,$AP42,BF$2),""))</f>
        <v/>
      </c>
      <c r="BG42" s="302" t="str" cm="1">
        <f t="array" ref="BG42">IF(OR($AR42,$AS42),"",IF(AND(NOT($AP42=FALSE),NOT(BG$2=FALSE)),INDEX('Kompetansetilskudd og BPA'!$A$1:$R$149,$AP42,BG$2),""))</f>
        <v/>
      </c>
      <c r="BH42" s="302" t="str" cm="1">
        <f t="array" ref="BH42">IF(OR($AR42,$AS42),"",IF(AND(NOT($AP42=FALSE),NOT(BH$2=FALSE)),INDEX('Kompetansetilskudd og BPA'!$A$1:$R$149,$AP42,BH$2),""))</f>
        <v/>
      </c>
      <c r="BI42" s="302" t="str" cm="1">
        <f t="array" ref="BI42">IF(OR(AR42,AS42),"",IF(AND(NOT(BI$2=FALSE),NOT(AQ42="")),INDEX('Kompetansetilskudd og BPA'!$A$1:$R$149,$AQ42,BI$2),""))</f>
        <v/>
      </c>
      <c r="BJ42" s="376" t="str">
        <f>'Forside og oppsummering'!$K$2</f>
        <v>20230131_1336</v>
      </c>
      <c r="BK42" s="272">
        <v>5</v>
      </c>
      <c r="BL42" s="273">
        <v>0</v>
      </c>
      <c r="BM42" s="273" t="str">
        <v>Kompetansetiltak (grunn-, videre- og etterutdanning)</v>
      </c>
      <c r="BN42" s="273" t="str">
        <v>Fagskoleutdanning</v>
      </c>
      <c r="BO42" s="273" t="str">
        <v>2.2g_saksbehandlerkommentar</v>
      </c>
      <c r="BP42" s="273" t="str">
        <v>2.2g_saksbehandlerkommentar</v>
      </c>
      <c r="BQ42" s="273" t="str">
        <v>Eventuell tilbakemelding fra saksbehandler til kommunen angående Fagskoleutdanning. (Det som skrives her fremkommer på tilskuddsbrevet til kommunen)</v>
      </c>
      <c r="BR42" s="273" t="str">
        <v/>
      </c>
      <c r="BS42" s="273" t="str">
        <v/>
      </c>
      <c r="BT42" s="273" t="str">
        <v/>
      </c>
      <c r="BU42" s="273" t="str">
        <v/>
      </c>
      <c r="BV42" s="273" t="str">
        <v/>
      </c>
      <c r="BW42" s="273" t="str">
        <v/>
      </c>
      <c r="BX42" s="273" t="str">
        <v/>
      </c>
      <c r="BY42" s="273" t="str">
        <v/>
      </c>
      <c r="BZ42" s="273" t="str">
        <v>20230131_1336</v>
      </c>
      <c r="CA42" s="273">
        <v>5</v>
      </c>
      <c r="CB42" s="302" t="b">
        <f t="shared" si="35"/>
        <v>1</v>
      </c>
      <c r="CD42" s="314"/>
      <c r="CE42" s="314" t="str">
        <f>_xlfn.CONCAT(CD41,"a")</f>
        <v>P1.4a</v>
      </c>
      <c r="CF42" s="275" t="s">
        <v>265</v>
      </c>
      <c r="CG42" s="314"/>
      <c r="CH42" s="314"/>
      <c r="CI42" s="314"/>
      <c r="CJ42" s="314"/>
      <c r="CK42" s="314"/>
      <c r="CL42" s="314"/>
      <c r="CM42" s="314"/>
      <c r="CN42" s="314">
        <f>'Prosjekt 1'!$D$46</f>
        <v>0</v>
      </c>
      <c r="CO42" s="319" t="b">
        <f t="shared" si="29"/>
        <v>0</v>
      </c>
      <c r="CP42" s="319" t="b">
        <f t="shared" si="30"/>
        <v>0</v>
      </c>
      <c r="CQ42" s="319" t="b">
        <f t="shared" si="5"/>
        <v>0</v>
      </c>
      <c r="CR42" s="319" t="b">
        <f t="shared" ref="CR42:CR66" si="41">AND(CD42=0,OR(CE42=0,CF42=0))</f>
        <v>0</v>
      </c>
      <c r="CS42" s="430" t="b">
        <f t="shared" si="16"/>
        <v>0</v>
      </c>
      <c r="CT42" s="302" t="str">
        <f t="shared" si="17"/>
        <v/>
      </c>
      <c r="CU42" s="302" t="b">
        <f t="shared" si="18"/>
        <v>1</v>
      </c>
      <c r="CV42" s="319" t="b">
        <f t="shared" si="19"/>
        <v>0</v>
      </c>
      <c r="CW42" s="302" t="str">
        <f>'Forside og oppsummering'!$K$2</f>
        <v>20230131_1336</v>
      </c>
      <c r="CX42" s="302">
        <f t="shared" si="20"/>
        <v>4</v>
      </c>
      <c r="CY42" s="302" t="str">
        <f t="shared" si="21"/>
        <v/>
      </c>
      <c r="CZ42" s="435" t="str">
        <f t="shared" si="7"/>
        <v>P1.4a</v>
      </c>
      <c r="DA42" s="330">
        <f>'Forside og oppsummering'!$E$23</f>
        <v>0</v>
      </c>
      <c r="DB42" s="302" t="str">
        <f t="shared" si="22"/>
        <v>Prosjekt 1</v>
      </c>
      <c r="DC42" s="330" t="str">
        <f t="shared" si="8"/>
        <v>Samarbeidspartnere i tjenesteutviklingsprosjekt 1.</v>
      </c>
      <c r="DD42" s="431" t="str">
        <f t="shared" si="9"/>
        <v>P1.4a</v>
      </c>
      <c r="DE42" s="302" t="str">
        <f t="shared" si="23"/>
        <v>P_.4a</v>
      </c>
      <c r="DF42" s="302" t="str">
        <f t="shared" si="24"/>
        <v>Samarbeidspartnere</v>
      </c>
      <c r="DG42" s="328">
        <v>0</v>
      </c>
      <c r="DH42" s="328">
        <v>0</v>
      </c>
      <c r="DI42" s="328">
        <v>0</v>
      </c>
      <c r="DJ42" s="328">
        <v>0</v>
      </c>
      <c r="DK42" s="328">
        <v>0</v>
      </c>
      <c r="DL42" s="328">
        <v>0</v>
      </c>
      <c r="DM42" s="328">
        <v>0</v>
      </c>
      <c r="DN42" s="328">
        <v>0</v>
      </c>
      <c r="DO42" s="328" t="str">
        <v>20230131_1336</v>
      </c>
      <c r="DP42" s="328">
        <v>4</v>
      </c>
      <c r="EG42" s="271">
        <v>0</v>
      </c>
      <c r="EH42" s="271" t="str">
        <v>Kompetansetiltak (grunn-, videre- og etterutdanning)</v>
      </c>
      <c r="EI42" s="271" t="str">
        <v>Fagskoleutdanning</v>
      </c>
      <c r="EJ42" s="271" t="str">
        <v>2.2c</v>
      </c>
      <c r="EK42" s="271" t="str">
        <v>2.2c</v>
      </c>
      <c r="EL42" s="271" t="str">
        <v>Habilitering/rehabilitering</v>
      </c>
      <c r="EM42" s="271">
        <v>0</v>
      </c>
      <c r="EN42" s="271">
        <v>0</v>
      </c>
      <c r="EO42" s="271">
        <v>0</v>
      </c>
      <c r="EP42" s="271">
        <v>0</v>
      </c>
      <c r="EQ42" s="271">
        <v>0</v>
      </c>
      <c r="ER42" s="271">
        <v>0</v>
      </c>
      <c r="ES42" s="271">
        <v>0</v>
      </c>
      <c r="ET42" s="271" t="str">
        <v/>
      </c>
      <c r="EU42" s="271" t="str">
        <v>20230131_1336</v>
      </c>
      <c r="EV42" s="271">
        <v>3</v>
      </c>
      <c r="EW42" s="275">
        <v>40</v>
      </c>
    </row>
    <row r="43" spans="5:153" x14ac:dyDescent="0.3">
      <c r="E43" s="262">
        <v>0</v>
      </c>
      <c r="F43" s="262">
        <v>0</v>
      </c>
      <c r="G43" s="262" t="str">
        <v>2.3h</v>
      </c>
      <c r="H43" s="262" t="str">
        <v>Barnevernspedagogikk</v>
      </c>
      <c r="I43" s="275"/>
      <c r="J43" s="275"/>
      <c r="K43" s="302" t="b">
        <f>H43='Kompetansetilskudd og BPA'!$E$12</f>
        <v>0</v>
      </c>
      <c r="L43" s="302" t="b">
        <f t="shared" si="38"/>
        <v>0</v>
      </c>
      <c r="M43" s="302" t="b">
        <f t="shared" si="10"/>
        <v>0</v>
      </c>
      <c r="N43" s="302">
        <f t="shared" si="11"/>
        <v>3</v>
      </c>
      <c r="O43" s="302" t="str">
        <f t="shared" si="25"/>
        <v>2.3h</v>
      </c>
      <c r="P43" s="302" t="str">
        <f t="shared" si="33"/>
        <v>Barnevernspedagogikk</v>
      </c>
      <c r="Q43" s="263" t="b">
        <v>0</v>
      </c>
      <c r="R43" s="263" t="b">
        <v>0</v>
      </c>
      <c r="S43" s="263" t="b">
        <v>0</v>
      </c>
      <c r="T43" s="263">
        <v>3</v>
      </c>
      <c r="U43" s="263" t="str">
        <v>2.4g</v>
      </c>
      <c r="V43" s="263" t="str">
        <v>Lederutdanning</v>
      </c>
      <c r="W43" s="261" t="b">
        <v>0</v>
      </c>
      <c r="X43" s="261" t="b">
        <v>0</v>
      </c>
      <c r="Y43" s="261" t="b">
        <v>0</v>
      </c>
      <c r="Z43" s="261">
        <v>3</v>
      </c>
      <c r="AA43" s="261" t="str">
        <v>2.5a</v>
      </c>
      <c r="AB43" s="261" t="str">
        <v>Demensomsorgens ABC</v>
      </c>
      <c r="AC43" s="302" t="str">
        <f t="shared" si="12"/>
        <v/>
      </c>
      <c r="AD43" s="267">
        <f>'Forside og oppsummering'!$E$23</f>
        <v>0</v>
      </c>
      <c r="AE43" s="370" t="str">
        <f t="shared" si="39"/>
        <v>Kompetansetiltak (grunn-, videre- og etterutdanning)</v>
      </c>
      <c r="AF43" s="370" t="str">
        <f t="shared" si="40"/>
        <v>ABC-opplæring</v>
      </c>
      <c r="AG43" s="375" t="str">
        <f t="shared" si="13"/>
        <v>2.5a</v>
      </c>
      <c r="AH43" s="375" t="str">
        <f t="shared" si="14"/>
        <v>2.5a</v>
      </c>
      <c r="AI43" s="375" t="str">
        <f t="shared" si="15"/>
        <v>Demensomsorgens ABC</v>
      </c>
      <c r="AJ43" s="371" t="b">
        <v>0</v>
      </c>
      <c r="AK43" s="371" t="b">
        <v>0</v>
      </c>
      <c r="AL43" s="260" t="b">
        <v>0</v>
      </c>
      <c r="AM43" s="260">
        <v>3</v>
      </c>
      <c r="AN43" s="264" t="str">
        <v>2.2g</v>
      </c>
      <c r="AO43" s="264" t="str">
        <v/>
      </c>
      <c r="AP43" s="302">
        <f t="shared" si="36"/>
        <v>27</v>
      </c>
      <c r="AQ43" s="302" t="str">
        <f t="shared" si="37"/>
        <v/>
      </c>
      <c r="AR43" s="380" t="b">
        <v>0</v>
      </c>
      <c r="AS43" s="264" t="b">
        <v>1</v>
      </c>
      <c r="AT43" s="272">
        <v>0</v>
      </c>
      <c r="AU43" s="272" t="str">
        <v>Kompetansetiltak (grunn-, videre- og etterutdanning)</v>
      </c>
      <c r="AV43" s="272" t="str">
        <v>Fagskoleutdanning</v>
      </c>
      <c r="AW43" s="272" t="str">
        <v>2.2g_end</v>
      </c>
      <c r="AX43" s="272" t="str">
        <v>2.2g_end</v>
      </c>
      <c r="AY43" s="272" t="str">
        <v/>
      </c>
      <c r="AZ43" s="302" t="str" cm="1">
        <f t="array" ref="AZ43">IF(OR($AR43,$AS43),"",IF(AND(NOT($AP43=FALSE),NOT(AZ$2=FALSE)),INDEX('Kompetansetilskudd og BPA'!$A$1:$R$149,$AP43,AZ$2),""))</f>
        <v/>
      </c>
      <c r="BA43" s="302" t="str" cm="1">
        <f t="array" ref="BA43">IF(OR($AR43,$AS43),"",IF(AND(NOT($AP43=FALSE),NOT(BA$2=FALSE)),INDEX('Kompetansetilskudd og BPA'!$A$1:$R$149,$AP43,BA$2),""))</f>
        <v/>
      </c>
      <c r="BB43" s="302" t="str" cm="1">
        <f t="array" ref="BB43">IF(OR($AR43,$AS43),"",IF(AND(NOT($AP43=FALSE),NOT(BB$2=FALSE)),INDEX('Kompetansetilskudd og BPA'!$A$1:$R$149,$AP43,BB$2),""))</f>
        <v/>
      </c>
      <c r="BC43" s="302" t="str" cm="1">
        <f t="array" ref="BC43">IF(OR($AR43,$AS43),"",IF(AND(NOT($AP43=FALSE),NOT(BC$2=FALSE)),INDEX('Kompetansetilskudd og BPA'!$A$1:$R$149,$AP43,BC$2),""))</f>
        <v/>
      </c>
      <c r="BD43" s="302" t="str" cm="1">
        <f t="array" ref="BD43">IF(OR($AR43,$AS43),"",IF(AND(NOT($AP43=FALSE),NOT(BD$2=FALSE)),INDEX('Kompetansetilskudd og BPA'!$A$1:$R$149,$AP43,BD$2),""))</f>
        <v/>
      </c>
      <c r="BE43" s="302" t="str" cm="1">
        <f t="array" ref="BE43">IF(OR($AR43,$AS43),"",IF(AND(NOT($AP43=FALSE),NOT(BE$2=FALSE)),INDEX('Kompetansetilskudd og BPA'!$A$1:$R$149,$AP43,BE$2),""))</f>
        <v/>
      </c>
      <c r="BF43" s="302" t="str" cm="1">
        <f t="array" ref="BF43">IF(OR($AR43,$AS43),"",IF(AND(NOT($AP43=FALSE),NOT(BF$2=FALSE)),INDEX('Kompetansetilskudd og BPA'!$A$1:$R$149,$AP43,BF$2),""))</f>
        <v/>
      </c>
      <c r="BG43" s="302" t="str" cm="1">
        <f t="array" ref="BG43">IF(OR($AR43,$AS43),"",IF(AND(NOT($AP43=FALSE),NOT(BG$2=FALSE)),INDEX('Kompetansetilskudd og BPA'!$A$1:$R$149,$AP43,BG$2),""))</f>
        <v/>
      </c>
      <c r="BH43" s="302" t="str" cm="1">
        <f t="array" ref="BH43">IF(OR($AR43,$AS43),"",IF(AND(NOT($AP43=FALSE),NOT(BH$2=FALSE)),INDEX('Kompetansetilskudd og BPA'!$A$1:$R$149,$AP43,BH$2),""))</f>
        <v/>
      </c>
      <c r="BI43" s="302" t="str" cm="1">
        <f t="array" ref="BI43">IF(OR(AR43,AS43),"",IF(AND(NOT(BI$2=FALSE),NOT(AQ43="")),INDEX('Kompetansetilskudd og BPA'!$A$1:$R$149,$AQ43,BI$2),""))</f>
        <v/>
      </c>
      <c r="BJ43" s="376" t="str">
        <f>'Forside og oppsummering'!$K$2</f>
        <v>20230131_1336</v>
      </c>
      <c r="BK43" s="272">
        <v>6</v>
      </c>
      <c r="BL43" s="273">
        <v>0</v>
      </c>
      <c r="BM43" s="273" t="str">
        <v>Kompetansetiltak (grunn-, videre- og etterutdanning)</v>
      </c>
      <c r="BN43" s="273" t="str">
        <v>Fagskoleutdanning</v>
      </c>
      <c r="BO43" s="273" t="str">
        <v>2.2g_end</v>
      </c>
      <c r="BP43" s="273" t="str">
        <v>2.2g_end</v>
      </c>
      <c r="BQ43" s="273" t="str">
        <v/>
      </c>
      <c r="BR43" s="273" t="str">
        <v/>
      </c>
      <c r="BS43" s="273" t="str">
        <v/>
      </c>
      <c r="BT43" s="273" t="str">
        <v/>
      </c>
      <c r="BU43" s="273" t="str">
        <v/>
      </c>
      <c r="BV43" s="273" t="str">
        <v/>
      </c>
      <c r="BW43" s="273" t="str">
        <v/>
      </c>
      <c r="BX43" s="273" t="str">
        <v/>
      </c>
      <c r="BY43" s="273" t="str">
        <v/>
      </c>
      <c r="BZ43" s="273" t="str">
        <v>20230131_1336</v>
      </c>
      <c r="CA43" s="273">
        <v>6</v>
      </c>
      <c r="CB43" s="302" t="b">
        <f t="shared" si="35"/>
        <v>1</v>
      </c>
      <c r="CC43" s="302" t="str">
        <f>'Prosjekt 1'!$D$50</f>
        <v>P1.5  Alle estimerte kostnader for tjenesteutviklingsprosjektet (I året det søkes for)</v>
      </c>
      <c r="CO43" s="319" t="b">
        <f t="shared" si="29"/>
        <v>0</v>
      </c>
      <c r="CP43" s="319" t="b">
        <f t="shared" si="30"/>
        <v>0</v>
      </c>
      <c r="CQ43" s="319" t="b">
        <f t="shared" si="5"/>
        <v>0</v>
      </c>
      <c r="CR43" s="319" t="b">
        <f t="shared" si="41"/>
        <v>1</v>
      </c>
      <c r="CS43" s="430" t="b">
        <f t="shared" si="16"/>
        <v>1</v>
      </c>
      <c r="CT43" s="302" t="str">
        <f t="shared" si="17"/>
        <v/>
      </c>
      <c r="CU43" s="302" t="b">
        <f t="shared" si="18"/>
        <v>1</v>
      </c>
      <c r="CV43" s="319" t="b">
        <f t="shared" si="19"/>
        <v>0</v>
      </c>
      <c r="CW43" s="302" t="str">
        <f>'Forside og oppsummering'!$K$2</f>
        <v>20230131_1336</v>
      </c>
      <c r="CX43" s="302">
        <f t="shared" si="20"/>
        <v>6</v>
      </c>
      <c r="CY43" s="302" t="str">
        <f t="shared" si="21"/>
        <v/>
      </c>
      <c r="CZ43" s="435">
        <f t="shared" si="7"/>
        <v>0</v>
      </c>
      <c r="DA43" s="330">
        <f>'Forside og oppsummering'!$E$23</f>
        <v>0</v>
      </c>
      <c r="DB43" s="302" t="str">
        <f t="shared" si="22"/>
        <v>Prosjekt 1</v>
      </c>
      <c r="DC43" s="330" t="str">
        <f t="shared" si="8"/>
        <v>Samarbeidspartnere i tjenesteutviklingsprosjekt 1.</v>
      </c>
      <c r="DD43" s="431" t="str">
        <f t="shared" si="9"/>
        <v>P1.4a_end</v>
      </c>
      <c r="DE43" s="302" t="str">
        <f t="shared" si="23"/>
        <v>P_.4a_end</v>
      </c>
      <c r="DF43" s="302" t="str">
        <f t="shared" si="24"/>
        <v/>
      </c>
      <c r="DG43" s="328">
        <v>0</v>
      </c>
      <c r="DH43" s="328">
        <v>0</v>
      </c>
      <c r="DI43" s="328">
        <v>0</v>
      </c>
      <c r="DJ43" s="328">
        <v>0</v>
      </c>
      <c r="DK43" s="328">
        <v>0</v>
      </c>
      <c r="DL43" s="328">
        <v>0</v>
      </c>
      <c r="DM43" s="328">
        <v>0</v>
      </c>
      <c r="DN43" s="328">
        <v>0</v>
      </c>
      <c r="DO43" s="328" t="str">
        <v>20230131_1336</v>
      </c>
      <c r="DP43" s="328">
        <v>6</v>
      </c>
      <c r="EG43" s="271">
        <v>0</v>
      </c>
      <c r="EH43" s="271" t="str">
        <v>Kompetansetiltak (grunn-, videre- og etterutdanning)</v>
      </c>
      <c r="EI43" s="271" t="str">
        <v>Fagskoleutdanning</v>
      </c>
      <c r="EJ43" s="271" t="str">
        <v>2.2d</v>
      </c>
      <c r="EK43" s="271" t="str">
        <v>2.2d</v>
      </c>
      <c r="EL43" s="271" t="str">
        <v>Kreftomsorg/lindrende behandling</v>
      </c>
      <c r="EM43" s="271">
        <v>0</v>
      </c>
      <c r="EN43" s="271">
        <v>0</v>
      </c>
      <c r="EO43" s="271">
        <v>0</v>
      </c>
      <c r="EP43" s="271">
        <v>0</v>
      </c>
      <c r="EQ43" s="271">
        <v>0</v>
      </c>
      <c r="ER43" s="271">
        <v>0</v>
      </c>
      <c r="ES43" s="271">
        <v>0</v>
      </c>
      <c r="ET43" s="271" t="str">
        <v/>
      </c>
      <c r="EU43" s="271" t="str">
        <v>20230131_1336</v>
      </c>
      <c r="EV43" s="271">
        <v>3</v>
      </c>
      <c r="EW43" s="275">
        <v>41</v>
      </c>
    </row>
    <row r="44" spans="5:153" x14ac:dyDescent="0.3">
      <c r="E44" s="262">
        <v>0</v>
      </c>
      <c r="F44" s="262">
        <v>0</v>
      </c>
      <c r="G44" s="262" t="str">
        <v>2.3i</v>
      </c>
      <c r="H44" s="262" t="str">
        <v>Annen bachelorutdanning</v>
      </c>
      <c r="I44" s="275"/>
      <c r="J44" s="275"/>
      <c r="K44" s="302" t="b">
        <f>H44='Kompetansetilskudd og BPA'!$E$12</f>
        <v>0</v>
      </c>
      <c r="L44" s="302" t="b">
        <f t="shared" si="38"/>
        <v>0</v>
      </c>
      <c r="M44" s="302" t="b">
        <f t="shared" si="10"/>
        <v>0</v>
      </c>
      <c r="N44" s="302">
        <f t="shared" si="11"/>
        <v>3</v>
      </c>
      <c r="O44" s="302" t="str">
        <f t="shared" si="25"/>
        <v>2.3i</v>
      </c>
      <c r="P44" s="302" t="str">
        <f t="shared" si="33"/>
        <v>Annen bachelorutdanning</v>
      </c>
      <c r="Q44" s="263" t="b">
        <v>0</v>
      </c>
      <c r="R44" s="263" t="b">
        <v>0</v>
      </c>
      <c r="S44" s="263" t="b">
        <v>0</v>
      </c>
      <c r="T44" s="263">
        <v>3</v>
      </c>
      <c r="U44" s="263" t="str">
        <v>2.4h</v>
      </c>
      <c r="V44" s="263" t="str">
        <v>Annen videreutdanning og/eller masterutdanning</v>
      </c>
      <c r="W44" s="261" t="b">
        <v>0</v>
      </c>
      <c r="X44" s="261" t="b">
        <v>0</v>
      </c>
      <c r="Y44" s="261" t="b">
        <v>0</v>
      </c>
      <c r="Z44" s="261">
        <v>3</v>
      </c>
      <c r="AA44" s="261" t="str">
        <v>2.5b</v>
      </c>
      <c r="AB44" s="261" t="str">
        <v>Eldreomsorgens ABC</v>
      </c>
      <c r="AC44" s="302" t="str">
        <f t="shared" si="12"/>
        <v/>
      </c>
      <c r="AD44" s="267">
        <f>'Forside og oppsummering'!$E$23</f>
        <v>0</v>
      </c>
      <c r="AE44" s="370" t="str">
        <f t="shared" si="39"/>
        <v>Kompetansetiltak (grunn-, videre- og etterutdanning)</v>
      </c>
      <c r="AF44" s="370" t="str">
        <f t="shared" si="40"/>
        <v>ABC-opplæring</v>
      </c>
      <c r="AG44" s="375" t="str">
        <f t="shared" si="13"/>
        <v>2.5b</v>
      </c>
      <c r="AH44" s="375" t="str">
        <f t="shared" si="14"/>
        <v>2.5b</v>
      </c>
      <c r="AI44" s="375" t="str">
        <f t="shared" si="15"/>
        <v>Eldreomsorgens ABC</v>
      </c>
      <c r="AJ44" s="371" t="b">
        <v>0</v>
      </c>
      <c r="AK44" s="371" t="b">
        <v>0</v>
      </c>
      <c r="AL44" s="260" t="b">
        <v>0</v>
      </c>
      <c r="AM44" s="260">
        <v>3</v>
      </c>
      <c r="AN44" s="264" t="str">
        <v>2.3.</v>
      </c>
      <c r="AO44" s="264" t="str">
        <v/>
      </c>
      <c r="AP44" s="302">
        <f t="shared" si="36"/>
        <v>29</v>
      </c>
      <c r="AQ44" s="302" t="str">
        <f t="shared" si="37"/>
        <v/>
      </c>
      <c r="AR44" s="380" t="b">
        <v>0</v>
      </c>
      <c r="AS44" s="264" t="b">
        <v>0</v>
      </c>
      <c r="AT44" s="272">
        <v>0</v>
      </c>
      <c r="AU44" s="272" t="str">
        <v>Kompetansetiltak (grunn-, videre- og etterutdanning)</v>
      </c>
      <c r="AV44" s="272" t="str">
        <v>Bachelorutdanning helse- og sosialfag</v>
      </c>
      <c r="AW44" s="272" t="str">
        <v>2.3.</v>
      </c>
      <c r="AX44" s="272" t="str">
        <v>2.3.</v>
      </c>
      <c r="AY44" s="272" t="str">
        <v/>
      </c>
      <c r="AZ44" s="302" cm="1">
        <f t="array" ref="AZ44">IF(OR($AR44,$AS44),"",IF(AND(NOT($AP44=FALSE),NOT(AZ$2=FALSE)),INDEX('Kompetansetilskudd og BPA'!$A$1:$R$149,$AP44,AZ$2),""))</f>
        <v>0</v>
      </c>
      <c r="BA44" s="302" cm="1">
        <f t="array" ref="BA44">IF(OR($AR44,$AS44),"",IF(AND(NOT($AP44=FALSE),NOT(BA$2=FALSE)),INDEX('Kompetansetilskudd og BPA'!$A$1:$R$149,$AP44,BA$2),""))</f>
        <v>0</v>
      </c>
      <c r="BB44" s="302" t="str" cm="1">
        <f t="array" ref="BB44">IF(OR($AR44,$AS44),"",IF(AND(NOT($AP44=FALSE),NOT(BB$2=FALSE)),INDEX('Kompetansetilskudd og BPA'!$A$1:$R$149,$AP44,BB$2),""))</f>
        <v/>
      </c>
      <c r="BC44" s="302" cm="1">
        <f t="array" ref="BC44">IF(OR($AR44,$AS44),"",IF(AND(NOT($AP44=FALSE),NOT(BC$2=FALSE)),INDEX('Kompetansetilskudd og BPA'!$A$1:$R$149,$AP44,BC$2),""))</f>
        <v>0</v>
      </c>
      <c r="BD44" s="302" cm="1">
        <f t="array" ref="BD44">IF(OR($AR44,$AS44),"",IF(AND(NOT($AP44=FALSE),NOT(BD$2=FALSE)),INDEX('Kompetansetilskudd og BPA'!$A$1:$R$149,$AP44,BD$2),""))</f>
        <v>0</v>
      </c>
      <c r="BE44" s="302" cm="1">
        <f t="array" ref="BE44">IF(OR($AR44,$AS44),"",IF(AND(NOT($AP44=FALSE),NOT(BE$2=FALSE)),INDEX('Kompetansetilskudd og BPA'!$A$1:$R$149,$AP44,BE$2),""))</f>
        <v>0</v>
      </c>
      <c r="BF44" s="302" t="str" cm="1">
        <f t="array" ref="BF44">IF(OR($AR44,$AS44),"",IF(AND(NOT($AP44=FALSE),NOT(BF$2=FALSE)),INDEX('Kompetansetilskudd og BPA'!$A$1:$R$149,$AP44,BF$2),""))</f>
        <v/>
      </c>
      <c r="BG44" s="302" cm="1">
        <f t="array" ref="BG44">IF(OR($AR44,$AS44),"",IF(AND(NOT($AP44=FALSE),NOT(BG$2=FALSE)),INDEX('Kompetansetilskudd og BPA'!$A$1:$R$149,$AP44,BG$2),""))</f>
        <v>0</v>
      </c>
      <c r="BH44" s="302" cm="1">
        <f t="array" ref="BH44">IF(OR($AR44,$AS44),"",IF(AND(NOT($AP44=FALSE),NOT(BH$2=FALSE)),INDEX('Kompetansetilskudd og BPA'!$A$1:$R$149,$AP44,BH$2),""))</f>
        <v>0</v>
      </c>
      <c r="BI44" s="302" t="str" cm="1">
        <f t="array" ref="BI44">IF(OR(AR44,AS44),"",IF(AND(NOT(BI$2=FALSE),NOT(AQ44="")),INDEX('Kompetansetilskudd og BPA'!$A$1:$R$149,$AQ44,BI$2),""))</f>
        <v/>
      </c>
      <c r="BJ44" s="376" t="str">
        <f>'Forside og oppsummering'!$K$2</f>
        <v>20230131_1336</v>
      </c>
      <c r="BK44" s="272">
        <v>2</v>
      </c>
      <c r="BL44" s="273">
        <v>0</v>
      </c>
      <c r="BM44" s="273" t="str">
        <v>Kompetansetiltak (grunn-, videre- og etterutdanning)</v>
      </c>
      <c r="BN44" s="273" t="str">
        <v>Bachelorutdanning helse- og sosialfag</v>
      </c>
      <c r="BO44" s="273" t="str">
        <v>2.3.</v>
      </c>
      <c r="BP44" s="273" t="str">
        <v>2.3.</v>
      </c>
      <c r="BQ44" s="273" t="str">
        <v/>
      </c>
      <c r="BR44" s="273">
        <v>0</v>
      </c>
      <c r="BS44" s="273">
        <v>0</v>
      </c>
      <c r="BT44" s="273">
        <v>0</v>
      </c>
      <c r="BU44" s="273">
        <v>0</v>
      </c>
      <c r="BV44" s="273">
        <v>0</v>
      </c>
      <c r="BW44" s="273">
        <v>0</v>
      </c>
      <c r="BX44" s="273">
        <v>0</v>
      </c>
      <c r="BY44" s="273" t="str">
        <v/>
      </c>
      <c r="BZ44" s="273" t="str">
        <v>20230131_1336</v>
      </c>
      <c r="CA44" s="273">
        <v>2</v>
      </c>
      <c r="CB44" s="302" t="b">
        <f t="shared" si="35"/>
        <v>1</v>
      </c>
      <c r="CC44" s="302">
        <f>FIND(" ",CC43)</f>
        <v>5</v>
      </c>
      <c r="CD44" s="315" t="str">
        <f>LEFT(CC43,CC44)</f>
        <v xml:space="preserve">P1.5 </v>
      </c>
      <c r="CE44" s="315" t="str">
        <f>RIGHT(CC43,LEN(CC43)-CC44-1)</f>
        <v>Alle estimerte kostnader for tjenesteutviklingsprosjektet (I året det søkes for)</v>
      </c>
      <c r="CF44" s="315"/>
      <c r="CG44" s="315"/>
      <c r="CH44" s="315"/>
      <c r="CI44" s="315"/>
      <c r="CJ44" s="315"/>
      <c r="CK44" s="315"/>
      <c r="CL44" s="315"/>
      <c r="CM44" s="315"/>
      <c r="CN44" s="315"/>
      <c r="CO44" s="319" t="b">
        <f t="shared" si="29"/>
        <v>1</v>
      </c>
      <c r="CP44" s="319" t="b">
        <f t="shared" si="30"/>
        <v>0</v>
      </c>
      <c r="CQ44" s="319" t="b">
        <f t="shared" si="5"/>
        <v>0</v>
      </c>
      <c r="CR44" s="319" t="b">
        <f t="shared" si="41"/>
        <v>0</v>
      </c>
      <c r="CS44" s="430" t="b">
        <f t="shared" si="16"/>
        <v>0</v>
      </c>
      <c r="CT44" s="302" t="str">
        <f t="shared" si="17"/>
        <v/>
      </c>
      <c r="CU44" s="302" t="b">
        <f t="shared" si="18"/>
        <v>1</v>
      </c>
      <c r="CV44" s="319" t="b">
        <f t="shared" si="19"/>
        <v>0</v>
      </c>
      <c r="CW44" s="302" t="str">
        <f>'Forside og oppsummering'!$K$2</f>
        <v>20230131_1336</v>
      </c>
      <c r="CX44" s="302">
        <f t="shared" si="20"/>
        <v>2</v>
      </c>
      <c r="CY44" s="302" t="str">
        <f t="shared" si="21"/>
        <v/>
      </c>
      <c r="CZ44" s="435" t="str">
        <f t="shared" si="7"/>
        <v xml:space="preserve">P1.5 </v>
      </c>
      <c r="DA44" s="330">
        <f>'Forside og oppsummering'!$E$23</f>
        <v>0</v>
      </c>
      <c r="DB44" s="302" t="str">
        <f t="shared" si="22"/>
        <v>Prosjekt 1</v>
      </c>
      <c r="DC44" s="330" t="str">
        <f t="shared" si="8"/>
        <v>Alle estimerte kostnader for tjenesteutviklingsprosjektet (I året det søkes for)</v>
      </c>
      <c r="DD44" s="431" t="str">
        <f t="shared" si="9"/>
        <v xml:space="preserve">P1.5 </v>
      </c>
      <c r="DE44" s="302" t="str">
        <f t="shared" si="23"/>
        <v xml:space="preserve">P_.5 </v>
      </c>
      <c r="DF44" s="302">
        <f t="shared" si="24"/>
        <v>0</v>
      </c>
      <c r="DG44" s="328">
        <v>0</v>
      </c>
      <c r="DH44" s="328">
        <v>0</v>
      </c>
      <c r="DI44" s="328">
        <v>0</v>
      </c>
      <c r="DJ44" s="328">
        <v>0</v>
      </c>
      <c r="DK44" s="328">
        <v>0</v>
      </c>
      <c r="DL44" s="328">
        <v>0</v>
      </c>
      <c r="DM44" s="328">
        <v>0</v>
      </c>
      <c r="DN44" s="328">
        <v>0</v>
      </c>
      <c r="DO44" s="328" t="str">
        <v>20230131_1336</v>
      </c>
      <c r="DP44" s="328">
        <v>2</v>
      </c>
      <c r="EG44" s="271">
        <v>0</v>
      </c>
      <c r="EH44" s="271" t="str">
        <v>Kompetansetiltak (grunn-, videre- og etterutdanning)</v>
      </c>
      <c r="EI44" s="271" t="str">
        <v>Fagskoleutdanning</v>
      </c>
      <c r="EJ44" s="271" t="str">
        <v>2.2e</v>
      </c>
      <c r="EK44" s="271" t="str">
        <v>2.2e</v>
      </c>
      <c r="EL44" s="271" t="str">
        <v>Veiledning</v>
      </c>
      <c r="EM44" s="271">
        <v>0</v>
      </c>
      <c r="EN44" s="271">
        <v>0</v>
      </c>
      <c r="EO44" s="271">
        <v>0</v>
      </c>
      <c r="EP44" s="271">
        <v>0</v>
      </c>
      <c r="EQ44" s="271">
        <v>0</v>
      </c>
      <c r="ER44" s="271">
        <v>0</v>
      </c>
      <c r="ES44" s="271">
        <v>0</v>
      </c>
      <c r="ET44" s="271" t="str">
        <v/>
      </c>
      <c r="EU44" s="271" t="str">
        <v>20230131_1336</v>
      </c>
      <c r="EV44" s="271">
        <v>3</v>
      </c>
      <c r="EW44" s="275">
        <v>42</v>
      </c>
    </row>
    <row r="45" spans="5:153" x14ac:dyDescent="0.3">
      <c r="E45" s="262">
        <v>0</v>
      </c>
      <c r="F45" s="262">
        <v>0</v>
      </c>
      <c r="G45" s="262">
        <v>0</v>
      </c>
      <c r="H45" s="262" t="str">
        <v>2.3.  SUM:</v>
      </c>
      <c r="I45" s="275"/>
      <c r="J45" s="275"/>
      <c r="K45" s="302" t="b">
        <f>H45='Kompetansetilskudd og BPA'!$E$12</f>
        <v>0</v>
      </c>
      <c r="L45" s="302" t="b">
        <f t="shared" si="38"/>
        <v>0</v>
      </c>
      <c r="M45" s="302" t="b">
        <f t="shared" si="10"/>
        <v>0</v>
      </c>
      <c r="N45" s="302" t="b">
        <f t="shared" si="11"/>
        <v>0</v>
      </c>
      <c r="O45" s="302" t="b">
        <f t="shared" si="25"/>
        <v>0</v>
      </c>
      <c r="P45" s="302" t="b">
        <f t="shared" si="33"/>
        <v>0</v>
      </c>
      <c r="Q45" s="263" t="b">
        <v>1</v>
      </c>
      <c r="R45" s="263" t="b">
        <v>1</v>
      </c>
      <c r="S45" s="263" t="b">
        <v>0</v>
      </c>
      <c r="T45" s="263">
        <v>5</v>
      </c>
      <c r="U45" s="263" t="str">
        <v>2.4i</v>
      </c>
      <c r="V45" s="263" t="str">
        <v>Eventuell tilbakemelding fra saksbehandler til kommunen angående Videreutdanning og mastergradutdanning (påbygg bachelorutdanning). (Det som skrives her fremkommer på tilskuddsbrevet til kommunen)</v>
      </c>
      <c r="W45" s="261" t="b">
        <v>0</v>
      </c>
      <c r="X45" s="261" t="b">
        <v>0</v>
      </c>
      <c r="Y45" s="261" t="b">
        <v>0</v>
      </c>
      <c r="Z45" s="261">
        <v>3</v>
      </c>
      <c r="AA45" s="261" t="str">
        <v>2.5c</v>
      </c>
      <c r="AB45" s="261" t="str">
        <v>Mitt livs ABC</v>
      </c>
      <c r="AC45" s="302" t="str">
        <f t="shared" si="12"/>
        <v/>
      </c>
      <c r="AD45" s="267">
        <f>'Forside og oppsummering'!$E$23</f>
        <v>0</v>
      </c>
      <c r="AE45" s="370" t="str">
        <f t="shared" si="39"/>
        <v>Kompetansetiltak (grunn-, videre- og etterutdanning)</v>
      </c>
      <c r="AF45" s="370" t="str">
        <f t="shared" si="40"/>
        <v>ABC-opplæring</v>
      </c>
      <c r="AG45" s="375" t="str">
        <f t="shared" si="13"/>
        <v>2.5c</v>
      </c>
      <c r="AH45" s="375" t="str">
        <f t="shared" si="14"/>
        <v>2.5c</v>
      </c>
      <c r="AI45" s="375" t="str">
        <f t="shared" si="15"/>
        <v>Mitt livs ABC</v>
      </c>
      <c r="AJ45" s="371" t="b">
        <v>0</v>
      </c>
      <c r="AK45" s="371" t="b">
        <v>0</v>
      </c>
      <c r="AL45" s="260" t="b">
        <v>0</v>
      </c>
      <c r="AM45" s="260">
        <v>3</v>
      </c>
      <c r="AN45" s="264" t="str">
        <v>2.3a</v>
      </c>
      <c r="AO45" s="264" t="str">
        <v/>
      </c>
      <c r="AP45" s="302">
        <f t="shared" si="36"/>
        <v>34</v>
      </c>
      <c r="AQ45" s="302" t="str">
        <f t="shared" si="37"/>
        <v/>
      </c>
      <c r="AR45" s="380" t="b">
        <v>0</v>
      </c>
      <c r="AS45" s="264" t="b">
        <v>0</v>
      </c>
      <c r="AT45" s="272">
        <v>0</v>
      </c>
      <c r="AU45" s="272" t="str">
        <v>Kompetansetiltak (grunn-, videre- og etterutdanning)</v>
      </c>
      <c r="AV45" s="272" t="str">
        <v>Bachelorutdanning helse- og sosialfag</v>
      </c>
      <c r="AW45" s="272" t="str">
        <v>2.3a</v>
      </c>
      <c r="AX45" s="272" t="str">
        <v>2.3a</v>
      </c>
      <c r="AY45" s="272" t="str">
        <v>Sykepleie</v>
      </c>
      <c r="AZ45" s="302" cm="1">
        <f t="array" ref="AZ45">IF(OR($AR45,$AS45),"",IF(AND(NOT($AP45=FALSE),NOT(AZ$2=FALSE)),INDEX('Kompetansetilskudd og BPA'!$A$1:$R$149,$AP45,AZ$2),""))</f>
        <v>0</v>
      </c>
      <c r="BA45" s="302" cm="1">
        <f t="array" ref="BA45">IF(OR($AR45,$AS45),"",IF(AND(NOT($AP45=FALSE),NOT(BA$2=FALSE)),INDEX('Kompetansetilskudd og BPA'!$A$1:$R$149,$AP45,BA$2),""))</f>
        <v>0</v>
      </c>
      <c r="BB45" s="302" t="str" cm="1">
        <f t="array" ref="BB45">IF(OR($AR45,$AS45),"",IF(AND(NOT($AP45=FALSE),NOT(BB$2=FALSE)),INDEX('Kompetansetilskudd og BPA'!$A$1:$R$149,$AP45,BB$2),""))</f>
        <v/>
      </c>
      <c r="BC45" s="302" cm="1">
        <f t="array" ref="BC45">IF(OR($AR45,$AS45),"",IF(AND(NOT($AP45=FALSE),NOT(BC$2=FALSE)),INDEX('Kompetansetilskudd og BPA'!$A$1:$R$149,$AP45,BC$2),""))</f>
        <v>0</v>
      </c>
      <c r="BD45" s="302" cm="1">
        <f t="array" ref="BD45">IF(OR($AR45,$AS45),"",IF(AND(NOT($AP45=FALSE),NOT(BD$2=FALSE)),INDEX('Kompetansetilskudd og BPA'!$A$1:$R$149,$AP45,BD$2),""))</f>
        <v>0</v>
      </c>
      <c r="BE45" s="302" cm="1">
        <f t="array" ref="BE45">IF(OR($AR45,$AS45),"",IF(AND(NOT($AP45=FALSE),NOT(BE$2=FALSE)),INDEX('Kompetansetilskudd og BPA'!$A$1:$R$149,$AP45,BE$2),""))</f>
        <v>0</v>
      </c>
      <c r="BF45" s="302" t="str" cm="1">
        <f t="array" ref="BF45">IF(OR($AR45,$AS45),"",IF(AND(NOT($AP45=FALSE),NOT(BF$2=FALSE)),INDEX('Kompetansetilskudd og BPA'!$A$1:$R$149,$AP45,BF$2),""))</f>
        <v/>
      </c>
      <c r="BG45" s="302" cm="1">
        <f t="array" ref="BG45">IF(OR($AR45,$AS45),"",IF(AND(NOT($AP45=FALSE),NOT(BG$2=FALSE)),INDEX('Kompetansetilskudd og BPA'!$A$1:$R$149,$AP45,BG$2),""))</f>
        <v>0</v>
      </c>
      <c r="BH45" s="302" cm="1">
        <f t="array" ref="BH45">IF(OR($AR45,$AS45),"",IF(AND(NOT($AP45=FALSE),NOT(BH$2=FALSE)),INDEX('Kompetansetilskudd og BPA'!$A$1:$R$149,$AP45,BH$2),""))</f>
        <v>0</v>
      </c>
      <c r="BI45" s="302" t="str" cm="1">
        <f t="array" ref="BI45">IF(OR(AR45,AS45),"",IF(AND(NOT(BI$2=FALSE),NOT(AQ45="")),INDEX('Kompetansetilskudd og BPA'!$A$1:$R$149,$AQ45,BI$2),""))</f>
        <v/>
      </c>
      <c r="BJ45" s="376" t="str">
        <f>'Forside og oppsummering'!$K$2</f>
        <v>20230131_1336</v>
      </c>
      <c r="BK45" s="272">
        <v>3</v>
      </c>
      <c r="BL45" s="273">
        <v>0</v>
      </c>
      <c r="BM45" s="273" t="str">
        <v>Kompetansetiltak (grunn-, videre- og etterutdanning)</v>
      </c>
      <c r="BN45" s="273" t="str">
        <v>Bachelorutdanning helse- og sosialfag</v>
      </c>
      <c r="BO45" s="273" t="str">
        <v>2.3a</v>
      </c>
      <c r="BP45" s="273" t="str">
        <v>2.3a</v>
      </c>
      <c r="BQ45" s="273" t="str">
        <v>Sykepleie</v>
      </c>
      <c r="BR45" s="273">
        <v>0</v>
      </c>
      <c r="BS45" s="273">
        <v>0</v>
      </c>
      <c r="BT45" s="273">
        <v>0</v>
      </c>
      <c r="BU45" s="273">
        <v>0</v>
      </c>
      <c r="BV45" s="273">
        <v>0</v>
      </c>
      <c r="BW45" s="273">
        <v>0</v>
      </c>
      <c r="BX45" s="273">
        <v>0</v>
      </c>
      <c r="BY45" s="273" t="str">
        <v/>
      </c>
      <c r="BZ45" s="273" t="str">
        <v>20230131_1336</v>
      </c>
      <c r="CA45" s="273">
        <v>3</v>
      </c>
      <c r="CB45" s="302" t="b">
        <f t="shared" si="35"/>
        <v>1</v>
      </c>
      <c r="CD45" s="315" cm="1">
        <f t="array" ref="CD45:CF52">'Prosjekt 1'!$C$52:$E$59</f>
        <v>0</v>
      </c>
      <c r="CE45" s="315" t="str">
        <v>P1.5a</v>
      </c>
      <c r="CF45" s="315" t="str">
        <v>Lønnsutgifter med sosiale utgifter</v>
      </c>
      <c r="CG45" s="315"/>
      <c r="CH45" s="315"/>
      <c r="CI45" s="315"/>
      <c r="CJ45" s="315"/>
      <c r="CK45" s="315"/>
      <c r="CL45" s="315"/>
      <c r="CM45" s="315"/>
      <c r="CN45" s="315" cm="1">
        <f t="array" ref="CN45:CN57">'Prosjekt 1'!$F$52:$F$64</f>
        <v>0</v>
      </c>
      <c r="CO45" s="319" t="b">
        <f t="shared" si="29"/>
        <v>0</v>
      </c>
      <c r="CP45" s="319" t="b">
        <f t="shared" si="30"/>
        <v>0</v>
      </c>
      <c r="CQ45" s="319" t="b">
        <f t="shared" si="5"/>
        <v>0</v>
      </c>
      <c r="CR45" s="319" t="b">
        <f t="shared" si="41"/>
        <v>0</v>
      </c>
      <c r="CS45" s="430" t="b">
        <f t="shared" si="16"/>
        <v>0</v>
      </c>
      <c r="CT45" s="302" t="str">
        <f t="shared" si="17"/>
        <v/>
      </c>
      <c r="CU45" s="302" t="b">
        <f t="shared" si="18"/>
        <v>1</v>
      </c>
      <c r="CV45" s="319" t="b">
        <f t="shared" si="19"/>
        <v>0</v>
      </c>
      <c r="CW45" s="302" t="str">
        <f>'Forside og oppsummering'!$K$2</f>
        <v>20230131_1336</v>
      </c>
      <c r="CX45" s="302">
        <f t="shared" si="20"/>
        <v>4</v>
      </c>
      <c r="CY45" s="302" t="str">
        <f t="shared" si="21"/>
        <v/>
      </c>
      <c r="CZ45" s="435" t="str">
        <f t="shared" si="7"/>
        <v>P1.5a</v>
      </c>
      <c r="DA45" s="330">
        <f>'Forside og oppsummering'!$E$23</f>
        <v>0</v>
      </c>
      <c r="DB45" s="302" t="str">
        <f t="shared" si="22"/>
        <v>Prosjekt 1</v>
      </c>
      <c r="DC45" s="330" t="str">
        <f t="shared" si="8"/>
        <v>Alle estimerte kostnader for tjenesteutviklingsprosjektet (I året det søkes for)</v>
      </c>
      <c r="DD45" s="431" t="str">
        <f t="shared" si="9"/>
        <v>P1.5a</v>
      </c>
      <c r="DE45" s="302" t="str">
        <f t="shared" si="23"/>
        <v>P_.5a</v>
      </c>
      <c r="DF45" s="302" t="str">
        <f t="shared" si="24"/>
        <v>Lønnsutgifter med sosiale utgifter</v>
      </c>
      <c r="DG45" s="328">
        <v>0</v>
      </c>
      <c r="DH45" s="328">
        <v>0</v>
      </c>
      <c r="DI45" s="328">
        <v>0</v>
      </c>
      <c r="DJ45" s="328">
        <v>0</v>
      </c>
      <c r="DK45" s="328">
        <v>0</v>
      </c>
      <c r="DL45" s="328">
        <v>0</v>
      </c>
      <c r="DM45" s="328">
        <v>0</v>
      </c>
      <c r="DN45" s="328">
        <v>0</v>
      </c>
      <c r="DO45" s="328" t="str">
        <v>20230131_1336</v>
      </c>
      <c r="DP45" s="328">
        <v>4</v>
      </c>
      <c r="EG45" s="271">
        <v>0</v>
      </c>
      <c r="EH45" s="271" t="str">
        <v>Kompetansetiltak (grunn-, videre- og etterutdanning)</v>
      </c>
      <c r="EI45" s="271" t="str">
        <v>Fagskoleutdanning</v>
      </c>
      <c r="EJ45" s="271" t="str">
        <v>2.2f</v>
      </c>
      <c r="EK45" s="271" t="str">
        <v>2.2f</v>
      </c>
      <c r="EL45" s="271" t="str">
        <v>Annen fagskoleutdanning</v>
      </c>
      <c r="EM45" s="271">
        <v>0</v>
      </c>
      <c r="EN45" s="271">
        <v>0</v>
      </c>
      <c r="EO45" s="271">
        <v>0</v>
      </c>
      <c r="EP45" s="271">
        <v>0</v>
      </c>
      <c r="EQ45" s="271">
        <v>0</v>
      </c>
      <c r="ER45" s="271">
        <v>0</v>
      </c>
      <c r="ES45" s="271">
        <v>0</v>
      </c>
      <c r="ET45" s="271">
        <v>0</v>
      </c>
      <c r="EU45" s="271" t="str">
        <v>20230131_1336</v>
      </c>
      <c r="EV45" s="271">
        <v>3</v>
      </c>
      <c r="EW45" s="436">
        <v>43</v>
      </c>
    </row>
    <row r="46" spans="5:153" x14ac:dyDescent="0.3">
      <c r="E46" s="262">
        <v>0</v>
      </c>
      <c r="F46" s="262">
        <v>0</v>
      </c>
      <c r="G46" s="262">
        <v>0</v>
      </c>
      <c r="H46" s="262">
        <v>0</v>
      </c>
      <c r="I46" s="275"/>
      <c r="J46" s="275"/>
      <c r="K46" s="302" t="b">
        <f>H46='Kompetansetilskudd og BPA'!$E$12</f>
        <v>0</v>
      </c>
      <c r="L46" s="302" t="b">
        <f t="shared" si="38"/>
        <v>0</v>
      </c>
      <c r="M46" s="302" t="b">
        <f t="shared" si="10"/>
        <v>0</v>
      </c>
      <c r="N46" s="302" t="b">
        <f t="shared" si="11"/>
        <v>0</v>
      </c>
      <c r="O46" s="302" t="b">
        <f t="shared" si="25"/>
        <v>0</v>
      </c>
      <c r="P46" s="302" t="b">
        <f t="shared" si="33"/>
        <v>0</v>
      </c>
      <c r="Q46" s="263" t="b">
        <v>0</v>
      </c>
      <c r="R46" s="263" t="b">
        <v>0</v>
      </c>
      <c r="S46" s="263" t="b">
        <v>1</v>
      </c>
      <c r="T46" s="263">
        <v>6</v>
      </c>
      <c r="U46" s="263" t="str">
        <v>2.4i</v>
      </c>
      <c r="V46" s="263">
        <v>0</v>
      </c>
      <c r="W46" s="261" t="b">
        <v>0</v>
      </c>
      <c r="X46" s="261" t="b">
        <v>0</v>
      </c>
      <c r="Y46" s="261" t="b">
        <v>0</v>
      </c>
      <c r="Z46" s="261">
        <v>3</v>
      </c>
      <c r="AA46" s="261" t="str">
        <v>2.5d</v>
      </c>
      <c r="AB46" s="261" t="str">
        <v>Velferdsteknologien ABC</v>
      </c>
      <c r="AC46" s="302" t="str">
        <f t="shared" si="12"/>
        <v/>
      </c>
      <c r="AD46" s="267">
        <f>'Forside og oppsummering'!$E$23</f>
        <v>0</v>
      </c>
      <c r="AE46" s="370" t="str">
        <f t="shared" si="39"/>
        <v>Kompetansetiltak (grunn-, videre- og etterutdanning)</v>
      </c>
      <c r="AF46" s="370" t="str">
        <f t="shared" si="40"/>
        <v>ABC-opplæring</v>
      </c>
      <c r="AG46" s="375" t="str">
        <f t="shared" si="13"/>
        <v>2.5d</v>
      </c>
      <c r="AH46" s="375" t="str">
        <f t="shared" si="14"/>
        <v>2.5d</v>
      </c>
      <c r="AI46" s="375" t="str">
        <f t="shared" si="15"/>
        <v>Velferdsteknologien ABC</v>
      </c>
      <c r="AJ46" s="371" t="b">
        <v>0</v>
      </c>
      <c r="AK46" s="371" t="b">
        <v>0</v>
      </c>
      <c r="AL46" s="260" t="b">
        <v>0</v>
      </c>
      <c r="AM46" s="260">
        <v>3</v>
      </c>
      <c r="AN46" s="264" t="str">
        <v>2.3b</v>
      </c>
      <c r="AO46" s="264" t="str">
        <v/>
      </c>
      <c r="AP46" s="302">
        <f t="shared" si="36"/>
        <v>35</v>
      </c>
      <c r="AQ46" s="302" t="str">
        <f t="shared" si="37"/>
        <v/>
      </c>
      <c r="AR46" s="380" t="b">
        <v>0</v>
      </c>
      <c r="AS46" s="264" t="b">
        <v>0</v>
      </c>
      <c r="AT46" s="272">
        <v>0</v>
      </c>
      <c r="AU46" s="272" t="str">
        <v>Kompetansetiltak (grunn-, videre- og etterutdanning)</v>
      </c>
      <c r="AV46" s="272" t="str">
        <v>Bachelorutdanning helse- og sosialfag</v>
      </c>
      <c r="AW46" s="272" t="str">
        <v>2.3b</v>
      </c>
      <c r="AX46" s="272" t="str">
        <v>2.3b</v>
      </c>
      <c r="AY46" s="272" t="str">
        <v>Desentralisert sykepleie</v>
      </c>
      <c r="AZ46" s="302" cm="1">
        <f t="array" ref="AZ46">IF(OR($AR46,$AS46),"",IF(AND(NOT($AP46=FALSE),NOT(AZ$2=FALSE)),INDEX('Kompetansetilskudd og BPA'!$A$1:$R$149,$AP46,AZ$2),""))</f>
        <v>0</v>
      </c>
      <c r="BA46" s="302" cm="1">
        <f t="array" ref="BA46">IF(OR($AR46,$AS46),"",IF(AND(NOT($AP46=FALSE),NOT(BA$2=FALSE)),INDEX('Kompetansetilskudd og BPA'!$A$1:$R$149,$AP46,BA$2),""))</f>
        <v>0</v>
      </c>
      <c r="BB46" s="302" t="str" cm="1">
        <f t="array" ref="BB46">IF(OR($AR46,$AS46),"",IF(AND(NOT($AP46=FALSE),NOT(BB$2=FALSE)),INDEX('Kompetansetilskudd og BPA'!$A$1:$R$149,$AP46,BB$2),""))</f>
        <v/>
      </c>
      <c r="BC46" s="302" cm="1">
        <f t="array" ref="BC46">IF(OR($AR46,$AS46),"",IF(AND(NOT($AP46=FALSE),NOT(BC$2=FALSE)),INDEX('Kompetansetilskudd og BPA'!$A$1:$R$149,$AP46,BC$2),""))</f>
        <v>0</v>
      </c>
      <c r="BD46" s="302" cm="1">
        <f t="array" ref="BD46">IF(OR($AR46,$AS46),"",IF(AND(NOT($AP46=FALSE),NOT(BD$2=FALSE)),INDEX('Kompetansetilskudd og BPA'!$A$1:$R$149,$AP46,BD$2),""))</f>
        <v>0</v>
      </c>
      <c r="BE46" s="302" cm="1">
        <f t="array" ref="BE46">IF(OR($AR46,$AS46),"",IF(AND(NOT($AP46=FALSE),NOT(BE$2=FALSE)),INDEX('Kompetansetilskudd og BPA'!$A$1:$R$149,$AP46,BE$2),""))</f>
        <v>0</v>
      </c>
      <c r="BF46" s="302" t="str" cm="1">
        <f t="array" ref="BF46">IF(OR($AR46,$AS46),"",IF(AND(NOT($AP46=FALSE),NOT(BF$2=FALSE)),INDEX('Kompetansetilskudd og BPA'!$A$1:$R$149,$AP46,BF$2),""))</f>
        <v/>
      </c>
      <c r="BG46" s="302" cm="1">
        <f t="array" ref="BG46">IF(OR($AR46,$AS46),"",IF(AND(NOT($AP46=FALSE),NOT(BG$2=FALSE)),INDEX('Kompetansetilskudd og BPA'!$A$1:$R$149,$AP46,BG$2),""))</f>
        <v>0</v>
      </c>
      <c r="BH46" s="302" cm="1">
        <f t="array" ref="BH46">IF(OR($AR46,$AS46),"",IF(AND(NOT($AP46=FALSE),NOT(BH$2=FALSE)),INDEX('Kompetansetilskudd og BPA'!$A$1:$R$149,$AP46,BH$2),""))</f>
        <v>0</v>
      </c>
      <c r="BI46" s="302" t="str" cm="1">
        <f t="array" ref="BI46">IF(OR(AR46,AS46),"",IF(AND(NOT(BI$2=FALSE),NOT(AQ46="")),INDEX('Kompetansetilskudd og BPA'!$A$1:$R$149,$AQ46,BI$2),""))</f>
        <v/>
      </c>
      <c r="BJ46" s="376" t="str">
        <f>'Forside og oppsummering'!$K$2</f>
        <v>20230131_1336</v>
      </c>
      <c r="BK46" s="272">
        <v>3</v>
      </c>
      <c r="BL46" s="273">
        <v>0</v>
      </c>
      <c r="BM46" s="273" t="str">
        <v>Kompetansetiltak (grunn-, videre- og etterutdanning)</v>
      </c>
      <c r="BN46" s="273" t="str">
        <v>Bachelorutdanning helse- og sosialfag</v>
      </c>
      <c r="BO46" s="273" t="str">
        <v>2.3b</v>
      </c>
      <c r="BP46" s="273" t="str">
        <v>2.3b</v>
      </c>
      <c r="BQ46" s="273" t="str">
        <v>Desentralisert sykepleie</v>
      </c>
      <c r="BR46" s="273">
        <v>0</v>
      </c>
      <c r="BS46" s="273">
        <v>0</v>
      </c>
      <c r="BT46" s="273">
        <v>0</v>
      </c>
      <c r="BU46" s="273">
        <v>0</v>
      </c>
      <c r="BV46" s="273">
        <v>0</v>
      </c>
      <c r="BW46" s="273">
        <v>0</v>
      </c>
      <c r="BX46" s="273">
        <v>0</v>
      </c>
      <c r="BY46" s="273" t="str">
        <v/>
      </c>
      <c r="BZ46" s="273" t="str">
        <v>20230131_1336</v>
      </c>
      <c r="CA46" s="273">
        <v>3</v>
      </c>
      <c r="CB46" s="302" t="b">
        <f t="shared" si="35"/>
        <v>1</v>
      </c>
      <c r="CD46" s="315">
        <v>0</v>
      </c>
      <c r="CE46" s="315" t="str">
        <v>P1.5b</v>
      </c>
      <c r="CF46" s="315" t="str">
        <v>Reiseutgifter, arrangement, møter, konferanser</v>
      </c>
      <c r="CG46" s="315"/>
      <c r="CH46" s="315"/>
      <c r="CI46" s="315"/>
      <c r="CJ46" s="315"/>
      <c r="CK46" s="315"/>
      <c r="CL46" s="315"/>
      <c r="CM46" s="315"/>
      <c r="CN46" s="315">
        <v>0</v>
      </c>
      <c r="CO46" s="319" t="b">
        <f t="shared" si="29"/>
        <v>0</v>
      </c>
      <c r="CP46" s="319" t="b">
        <f t="shared" si="30"/>
        <v>0</v>
      </c>
      <c r="CQ46" s="319" t="b">
        <f t="shared" si="5"/>
        <v>0</v>
      </c>
      <c r="CR46" s="319" t="b">
        <f t="shared" si="41"/>
        <v>0</v>
      </c>
      <c r="CS46" s="430" t="b">
        <f t="shared" si="16"/>
        <v>0</v>
      </c>
      <c r="CT46" s="302" t="str">
        <f t="shared" si="17"/>
        <v/>
      </c>
      <c r="CU46" s="302" t="b">
        <f t="shared" si="18"/>
        <v>1</v>
      </c>
      <c r="CV46" s="319" t="b">
        <f t="shared" si="19"/>
        <v>0</v>
      </c>
      <c r="CW46" s="302" t="str">
        <f>'Forside og oppsummering'!$K$2</f>
        <v>20230131_1336</v>
      </c>
      <c r="CX46" s="302">
        <f t="shared" si="20"/>
        <v>4</v>
      </c>
      <c r="CY46" s="302" t="str">
        <f t="shared" si="21"/>
        <v/>
      </c>
      <c r="CZ46" s="435" t="str">
        <f t="shared" si="7"/>
        <v>P1.5b</v>
      </c>
      <c r="DA46" s="330">
        <f>'Forside og oppsummering'!$E$23</f>
        <v>0</v>
      </c>
      <c r="DB46" s="302" t="str">
        <f t="shared" si="22"/>
        <v>Prosjekt 1</v>
      </c>
      <c r="DC46" s="330" t="str">
        <f t="shared" si="8"/>
        <v>Alle estimerte kostnader for tjenesteutviklingsprosjektet (I året det søkes for)</v>
      </c>
      <c r="DD46" s="431" t="str">
        <f t="shared" si="9"/>
        <v>P1.5b</v>
      </c>
      <c r="DE46" s="302" t="str">
        <f t="shared" si="23"/>
        <v>P_.5b</v>
      </c>
      <c r="DF46" s="302" t="str">
        <f t="shared" si="24"/>
        <v>Reiseutgifter, arrangement, møter, konferanser</v>
      </c>
      <c r="DG46" s="328">
        <v>0</v>
      </c>
      <c r="DH46" s="328">
        <v>0</v>
      </c>
      <c r="DI46" s="328">
        <v>0</v>
      </c>
      <c r="DJ46" s="328">
        <v>0</v>
      </c>
      <c r="DK46" s="328">
        <v>0</v>
      </c>
      <c r="DL46" s="328">
        <v>0</v>
      </c>
      <c r="DM46" s="328">
        <v>0</v>
      </c>
      <c r="DN46" s="328">
        <v>0</v>
      </c>
      <c r="DO46" s="328" t="str">
        <v>20230131_1336</v>
      </c>
      <c r="DP46" s="328">
        <v>4</v>
      </c>
      <c r="EG46" s="271">
        <v>0</v>
      </c>
      <c r="EH46" s="271" t="str">
        <v>Kompetansetiltak (grunn-, videre- og etterutdanning)</v>
      </c>
      <c r="EI46" s="271" t="str">
        <v>Fagskoleutdanning</v>
      </c>
      <c r="EJ46" s="271" t="str">
        <v>2.2g_saksbehandlerkommentar</v>
      </c>
      <c r="EK46" s="271" t="str">
        <v>2.2g_saksbehandlerkommentar</v>
      </c>
      <c r="EL46" s="271" t="str">
        <v>Eventuell tilbakemelding fra saksbehandler til kommunen angående Fagskoleutdanning. (Det som skrives her fremkommer på tilskuddsbrevet til kommunen)</v>
      </c>
      <c r="EM46" s="271" t="str">
        <v/>
      </c>
      <c r="EN46" s="271" t="str">
        <v/>
      </c>
      <c r="EO46" s="271" t="str">
        <v/>
      </c>
      <c r="EP46" s="271" t="str">
        <v/>
      </c>
      <c r="EQ46" s="271" t="str">
        <v/>
      </c>
      <c r="ER46" s="271" t="str">
        <v/>
      </c>
      <c r="ES46" s="271" t="str">
        <v/>
      </c>
      <c r="ET46" s="271" t="str">
        <v/>
      </c>
      <c r="EU46" s="271" t="str">
        <v>20230131_1336</v>
      </c>
      <c r="EV46" s="271">
        <v>5</v>
      </c>
      <c r="EW46" s="275">
        <v>44</v>
      </c>
    </row>
    <row r="47" spans="5:153" x14ac:dyDescent="0.3">
      <c r="E47" s="262">
        <v>0</v>
      </c>
      <c r="F47" s="262">
        <v>0</v>
      </c>
      <c r="G47" s="262" t="str">
        <v>2.3j</v>
      </c>
      <c r="H47" s="262" t="str">
        <v>Merknader
Nærmere om hvilken annen utdanning
Forsøk å skrive mindre enn 100 ord</v>
      </c>
      <c r="I47" s="275"/>
      <c r="J47" s="275" t="s">
        <v>492</v>
      </c>
      <c r="K47" s="302" t="b">
        <f>H47='Kompetansetilskudd og BPA'!$E$12</f>
        <v>1</v>
      </c>
      <c r="L47" s="302" t="b">
        <f t="shared" si="38"/>
        <v>1</v>
      </c>
      <c r="M47" s="302" t="b">
        <f t="shared" si="10"/>
        <v>0</v>
      </c>
      <c r="N47" s="302">
        <f t="shared" si="11"/>
        <v>5</v>
      </c>
      <c r="O47" s="302" t="str">
        <f t="shared" si="25"/>
        <v>2.3j</v>
      </c>
      <c r="P47" s="302" t="str">
        <f t="shared" si="33"/>
        <v>Eventuell tilbakemelding fra saksbehandler til kommunen angående Bachelorutdanning helse- og sosialfag. (Det som skrives her fremkommer på tilskuddsbrevet til kommunen)</v>
      </c>
      <c r="Q47" s="263" t="b">
        <v>0</v>
      </c>
      <c r="R47" s="263" t="b">
        <v>0</v>
      </c>
      <c r="S47" s="263" t="b">
        <v>0</v>
      </c>
      <c r="T47" s="263">
        <v>2</v>
      </c>
      <c r="U47" s="263" t="str">
        <v>2.5.</v>
      </c>
      <c r="V47" s="263" t="str">
        <v>ABC-opplæring</v>
      </c>
      <c r="W47" s="261" t="b">
        <v>0</v>
      </c>
      <c r="X47" s="261" t="b">
        <v>0</v>
      </c>
      <c r="Y47" s="261" t="b">
        <v>0</v>
      </c>
      <c r="Z47" s="261">
        <v>3</v>
      </c>
      <c r="AA47" s="261" t="str">
        <v>2.5e</v>
      </c>
      <c r="AB47" s="261" t="str">
        <v>Musikkbasert miljøbehandling</v>
      </c>
      <c r="AC47" s="302" t="str">
        <f t="shared" si="12"/>
        <v>2.5f</v>
      </c>
      <c r="AD47" s="267">
        <f>'Forside og oppsummering'!$E$23</f>
        <v>0</v>
      </c>
      <c r="AE47" s="370" t="str">
        <f t="shared" si="39"/>
        <v>Kompetansetiltak (grunn-, videre- og etterutdanning)</v>
      </c>
      <c r="AF47" s="370" t="str">
        <f t="shared" si="40"/>
        <v>ABC-opplæring</v>
      </c>
      <c r="AG47" s="375" t="str">
        <f t="shared" si="13"/>
        <v>2.5e</v>
      </c>
      <c r="AH47" s="375" t="str">
        <f t="shared" si="14"/>
        <v>2.5e</v>
      </c>
      <c r="AI47" s="375" t="str">
        <f t="shared" si="15"/>
        <v>Musikkbasert miljøbehandling</v>
      </c>
      <c r="AJ47" s="371" t="b">
        <v>0</v>
      </c>
      <c r="AK47" s="371" t="b">
        <v>0</v>
      </c>
      <c r="AL47" s="260" t="b">
        <v>0</v>
      </c>
      <c r="AM47" s="260">
        <v>3</v>
      </c>
      <c r="AN47" s="264" t="str">
        <v>2.3c</v>
      </c>
      <c r="AO47" s="264" t="str">
        <v/>
      </c>
      <c r="AP47" s="302">
        <f t="shared" si="36"/>
        <v>36</v>
      </c>
      <c r="AQ47" s="302" t="str">
        <f t="shared" si="37"/>
        <v/>
      </c>
      <c r="AR47" s="380" t="b">
        <v>0</v>
      </c>
      <c r="AS47" s="264" t="b">
        <v>0</v>
      </c>
      <c r="AT47" s="272">
        <v>0</v>
      </c>
      <c r="AU47" s="272" t="str">
        <v>Kompetansetiltak (grunn-, videre- og etterutdanning)</v>
      </c>
      <c r="AV47" s="272" t="str">
        <v>Bachelorutdanning helse- og sosialfag</v>
      </c>
      <c r="AW47" s="272" t="str">
        <v>2.3c</v>
      </c>
      <c r="AX47" s="272" t="str">
        <v>2.3c</v>
      </c>
      <c r="AY47" s="272" t="str">
        <v>Vernepleie</v>
      </c>
      <c r="AZ47" s="302" cm="1">
        <f t="array" ref="AZ47">IF(OR($AR47,$AS47),"",IF(AND(NOT($AP47=FALSE),NOT(AZ$2=FALSE)),INDEX('Kompetansetilskudd og BPA'!$A$1:$R$149,$AP47,AZ$2),""))</f>
        <v>0</v>
      </c>
      <c r="BA47" s="302" cm="1">
        <f t="array" ref="BA47">IF(OR($AR47,$AS47),"",IF(AND(NOT($AP47=FALSE),NOT(BA$2=FALSE)),INDEX('Kompetansetilskudd og BPA'!$A$1:$R$149,$AP47,BA$2),""))</f>
        <v>0</v>
      </c>
      <c r="BB47" s="302" t="str" cm="1">
        <f t="array" ref="BB47">IF(OR($AR47,$AS47),"",IF(AND(NOT($AP47=FALSE),NOT(BB$2=FALSE)),INDEX('Kompetansetilskudd og BPA'!$A$1:$R$149,$AP47,BB$2),""))</f>
        <v/>
      </c>
      <c r="BC47" s="302" cm="1">
        <f t="array" ref="BC47">IF(OR($AR47,$AS47),"",IF(AND(NOT($AP47=FALSE),NOT(BC$2=FALSE)),INDEX('Kompetansetilskudd og BPA'!$A$1:$R$149,$AP47,BC$2),""))</f>
        <v>0</v>
      </c>
      <c r="BD47" s="302" cm="1">
        <f t="array" ref="BD47">IF(OR($AR47,$AS47),"",IF(AND(NOT($AP47=FALSE),NOT(BD$2=FALSE)),INDEX('Kompetansetilskudd og BPA'!$A$1:$R$149,$AP47,BD$2),""))</f>
        <v>0</v>
      </c>
      <c r="BE47" s="302" cm="1">
        <f t="array" ref="BE47">IF(OR($AR47,$AS47),"",IF(AND(NOT($AP47=FALSE),NOT(BE$2=FALSE)),INDEX('Kompetansetilskudd og BPA'!$A$1:$R$149,$AP47,BE$2),""))</f>
        <v>0</v>
      </c>
      <c r="BF47" s="302" t="str" cm="1">
        <f t="array" ref="BF47">IF(OR($AR47,$AS47),"",IF(AND(NOT($AP47=FALSE),NOT(BF$2=FALSE)),INDEX('Kompetansetilskudd og BPA'!$A$1:$R$149,$AP47,BF$2),""))</f>
        <v/>
      </c>
      <c r="BG47" s="302" cm="1">
        <f t="array" ref="BG47">IF(OR($AR47,$AS47),"",IF(AND(NOT($AP47=FALSE),NOT(BG$2=FALSE)),INDEX('Kompetansetilskudd og BPA'!$A$1:$R$149,$AP47,BG$2),""))</f>
        <v>0</v>
      </c>
      <c r="BH47" s="302" cm="1">
        <f t="array" ref="BH47">IF(OR($AR47,$AS47),"",IF(AND(NOT($AP47=FALSE),NOT(BH$2=FALSE)),INDEX('Kompetansetilskudd og BPA'!$A$1:$R$149,$AP47,BH$2),""))</f>
        <v>0</v>
      </c>
      <c r="BI47" s="302" t="str" cm="1">
        <f t="array" ref="BI47">IF(OR(AR47,AS47),"",IF(AND(NOT(BI$2=FALSE),NOT(AQ47="")),INDEX('Kompetansetilskudd og BPA'!$A$1:$R$149,$AQ47,BI$2),""))</f>
        <v/>
      </c>
      <c r="BJ47" s="376" t="str">
        <f>'Forside og oppsummering'!$K$2</f>
        <v>20230131_1336</v>
      </c>
      <c r="BK47" s="272">
        <v>3</v>
      </c>
      <c r="BL47" s="273">
        <v>0</v>
      </c>
      <c r="BM47" s="273" t="str">
        <v>Kompetansetiltak (grunn-, videre- og etterutdanning)</v>
      </c>
      <c r="BN47" s="273" t="str">
        <v>Bachelorutdanning helse- og sosialfag</v>
      </c>
      <c r="BO47" s="273" t="str">
        <v>2.3c</v>
      </c>
      <c r="BP47" s="273" t="str">
        <v>2.3c</v>
      </c>
      <c r="BQ47" s="273" t="str">
        <v>Vernepleie</v>
      </c>
      <c r="BR47" s="273">
        <v>0</v>
      </c>
      <c r="BS47" s="273">
        <v>0</v>
      </c>
      <c r="BT47" s="273">
        <v>0</v>
      </c>
      <c r="BU47" s="273">
        <v>0</v>
      </c>
      <c r="BV47" s="273">
        <v>0</v>
      </c>
      <c r="BW47" s="273">
        <v>0</v>
      </c>
      <c r="BX47" s="273">
        <v>0</v>
      </c>
      <c r="BY47" s="273" t="str">
        <v/>
      </c>
      <c r="BZ47" s="273" t="str">
        <v>20230131_1336</v>
      </c>
      <c r="CA47" s="273">
        <v>3</v>
      </c>
      <c r="CB47" s="302" t="b">
        <f t="shared" si="35"/>
        <v>1</v>
      </c>
      <c r="CD47" s="315">
        <v>0</v>
      </c>
      <c r="CE47" s="315" t="str">
        <v>P1.5c</v>
      </c>
      <c r="CF47" s="315" t="str">
        <v>Konsulenttjenester</v>
      </c>
      <c r="CG47" s="315"/>
      <c r="CH47" s="315"/>
      <c r="CI47" s="315"/>
      <c r="CJ47" s="315"/>
      <c r="CK47" s="315"/>
      <c r="CL47" s="315"/>
      <c r="CM47" s="315"/>
      <c r="CN47" s="315">
        <v>0</v>
      </c>
      <c r="CO47" s="319" t="b">
        <f t="shared" si="29"/>
        <v>0</v>
      </c>
      <c r="CP47" s="319" t="b">
        <f t="shared" si="30"/>
        <v>0</v>
      </c>
      <c r="CQ47" s="319" t="b">
        <f t="shared" si="5"/>
        <v>0</v>
      </c>
      <c r="CR47" s="319" t="b">
        <f t="shared" si="41"/>
        <v>0</v>
      </c>
      <c r="CS47" s="430" t="b">
        <f t="shared" si="16"/>
        <v>0</v>
      </c>
      <c r="CT47" s="302" t="str">
        <f t="shared" si="17"/>
        <v/>
      </c>
      <c r="CU47" s="302" t="b">
        <f t="shared" si="18"/>
        <v>1</v>
      </c>
      <c r="CV47" s="319" t="b">
        <f t="shared" si="19"/>
        <v>0</v>
      </c>
      <c r="CW47" s="302" t="str">
        <f>'Forside og oppsummering'!$K$2</f>
        <v>20230131_1336</v>
      </c>
      <c r="CX47" s="302">
        <f t="shared" si="20"/>
        <v>4</v>
      </c>
      <c r="CY47" s="302" t="str">
        <f t="shared" si="21"/>
        <v/>
      </c>
      <c r="CZ47" s="435" t="str">
        <f t="shared" si="7"/>
        <v>P1.5c</v>
      </c>
      <c r="DA47" s="330">
        <f>'Forside og oppsummering'!$E$23</f>
        <v>0</v>
      </c>
      <c r="DB47" s="302" t="str">
        <f t="shared" si="22"/>
        <v>Prosjekt 1</v>
      </c>
      <c r="DC47" s="330" t="str">
        <f t="shared" si="8"/>
        <v>Alle estimerte kostnader for tjenesteutviklingsprosjektet (I året det søkes for)</v>
      </c>
      <c r="DD47" s="431" t="str">
        <f t="shared" si="9"/>
        <v>P1.5c</v>
      </c>
      <c r="DE47" s="302" t="str">
        <f t="shared" si="23"/>
        <v>P_.5c</v>
      </c>
      <c r="DF47" s="302" t="str">
        <f t="shared" si="24"/>
        <v>Konsulenttjenester</v>
      </c>
      <c r="DG47" s="328">
        <v>0</v>
      </c>
      <c r="DH47" s="328">
        <v>0</v>
      </c>
      <c r="DI47" s="328">
        <v>0</v>
      </c>
      <c r="DJ47" s="328">
        <v>0</v>
      </c>
      <c r="DK47" s="328">
        <v>0</v>
      </c>
      <c r="DL47" s="328">
        <v>0</v>
      </c>
      <c r="DM47" s="328">
        <v>0</v>
      </c>
      <c r="DN47" s="328">
        <v>0</v>
      </c>
      <c r="DO47" s="328" t="str">
        <v>20230131_1336</v>
      </c>
      <c r="DP47" s="328">
        <v>4</v>
      </c>
      <c r="EG47" s="271">
        <v>0</v>
      </c>
      <c r="EH47" s="271" t="str">
        <v>Kompetansetiltak (grunn-, videre- og etterutdanning)</v>
      </c>
      <c r="EI47" s="271" t="str">
        <v>Fagskoleutdanning</v>
      </c>
      <c r="EJ47" s="271" t="str">
        <v>2.2g_end</v>
      </c>
      <c r="EK47" s="271" t="str">
        <v>2.2g_end</v>
      </c>
      <c r="EL47" s="271" t="str">
        <v/>
      </c>
      <c r="EM47" s="271" t="str">
        <v/>
      </c>
      <c r="EN47" s="271" t="str">
        <v/>
      </c>
      <c r="EO47" s="271" t="str">
        <v/>
      </c>
      <c r="EP47" s="271" t="str">
        <v/>
      </c>
      <c r="EQ47" s="271" t="str">
        <v/>
      </c>
      <c r="ER47" s="271" t="str">
        <v/>
      </c>
      <c r="ES47" s="271" t="str">
        <v/>
      </c>
      <c r="ET47" s="271" t="str">
        <v/>
      </c>
      <c r="EU47" s="271" t="str">
        <v>20230131_1336</v>
      </c>
      <c r="EV47" s="271">
        <v>6</v>
      </c>
      <c r="EW47" s="275">
        <v>45</v>
      </c>
    </row>
    <row r="48" spans="5:153" x14ac:dyDescent="0.3">
      <c r="E48" s="262">
        <v>0</v>
      </c>
      <c r="F48" s="262">
        <v>0</v>
      </c>
      <c r="G48" s="262">
        <v>0</v>
      </c>
      <c r="H48" s="262">
        <v>0</v>
      </c>
      <c r="I48" s="275"/>
      <c r="J48" s="275"/>
      <c r="K48" s="302" t="b">
        <f>H48='Kompetansetilskudd og BPA'!$E$12</f>
        <v>0</v>
      </c>
      <c r="L48" s="302" t="b">
        <f t="shared" si="38"/>
        <v>0</v>
      </c>
      <c r="M48" s="302" t="b">
        <f t="shared" si="10"/>
        <v>1</v>
      </c>
      <c r="N48" s="302">
        <f t="shared" si="11"/>
        <v>6</v>
      </c>
      <c r="O48" s="302" t="str">
        <f t="shared" si="25"/>
        <v>2.3j</v>
      </c>
      <c r="P48" s="302">
        <f t="shared" si="33"/>
        <v>0</v>
      </c>
      <c r="Q48" s="263" t="b">
        <v>0</v>
      </c>
      <c r="R48" s="263" t="b">
        <v>0</v>
      </c>
      <c r="S48" s="263" t="b">
        <v>0</v>
      </c>
      <c r="T48" s="263">
        <v>3</v>
      </c>
      <c r="U48" s="263" t="str">
        <v/>
      </c>
      <c r="V48" s="263">
        <v>0</v>
      </c>
      <c r="W48" s="261" t="b">
        <v>1</v>
      </c>
      <c r="X48" s="261" t="b">
        <v>1</v>
      </c>
      <c r="Y48" s="261" t="b">
        <v>0</v>
      </c>
      <c r="Z48" s="261">
        <v>5</v>
      </c>
      <c r="AA48" s="261" t="str">
        <v>2.5f</v>
      </c>
      <c r="AB48" s="261" t="str">
        <v>Eventuell tilbakemelding fra saksbehandler til kommunen angående ABC-opplæring. (Det som skrives her fremkommer på tilskuddsbrevet til kommunen)</v>
      </c>
      <c r="AC48" s="302" t="str">
        <f t="shared" si="12"/>
        <v/>
      </c>
      <c r="AD48" s="267">
        <f>'Forside og oppsummering'!$E$23</f>
        <v>0</v>
      </c>
      <c r="AE48" s="370" t="str">
        <f t="shared" si="39"/>
        <v>Kompetansetiltak (grunn-, videre- og etterutdanning)</v>
      </c>
      <c r="AF48" s="370" t="str">
        <f t="shared" si="40"/>
        <v>ABC-opplæring</v>
      </c>
      <c r="AG48" s="375" t="str">
        <f t="shared" si="13"/>
        <v>2.5f_saksbehandlerkommentar</v>
      </c>
      <c r="AH48" s="375" t="str">
        <f t="shared" si="14"/>
        <v>2.5f_saksbehandlerkommentar</v>
      </c>
      <c r="AI48" s="375" t="str">
        <f t="shared" si="15"/>
        <v>Eventuell tilbakemelding fra saksbehandler til kommunen angående ABC-opplæring. (Det som skrives her fremkommer på tilskuddsbrevet til kommunen)</v>
      </c>
      <c r="AJ48" s="371" t="b">
        <v>1</v>
      </c>
      <c r="AK48" s="371" t="b">
        <v>1</v>
      </c>
      <c r="AL48" s="260" t="b">
        <v>0</v>
      </c>
      <c r="AM48" s="260">
        <v>5</v>
      </c>
      <c r="AN48" s="264" t="str">
        <v>2.3d</v>
      </c>
      <c r="AO48" s="264" t="str">
        <v/>
      </c>
      <c r="AP48" s="302">
        <f t="shared" si="36"/>
        <v>37</v>
      </c>
      <c r="AQ48" s="302" t="str">
        <f t="shared" si="37"/>
        <v/>
      </c>
      <c r="AR48" s="380" t="b">
        <v>0</v>
      </c>
      <c r="AS48" s="264" t="b">
        <v>0</v>
      </c>
      <c r="AT48" s="272">
        <v>0</v>
      </c>
      <c r="AU48" s="272" t="str">
        <v>Kompetansetiltak (grunn-, videre- og etterutdanning)</v>
      </c>
      <c r="AV48" s="272" t="str">
        <v>Bachelorutdanning helse- og sosialfag</v>
      </c>
      <c r="AW48" s="272" t="str">
        <v>2.3d</v>
      </c>
      <c r="AX48" s="272" t="str">
        <v>2.3d</v>
      </c>
      <c r="AY48" s="272" t="str">
        <v>Desentralisert vernepleie</v>
      </c>
      <c r="AZ48" s="302" cm="1">
        <f t="array" ref="AZ48">IF(OR($AR48,$AS48),"",IF(AND(NOT($AP48=FALSE),NOT(AZ$2=FALSE)),INDEX('Kompetansetilskudd og BPA'!$A$1:$R$149,$AP48,AZ$2),""))</f>
        <v>0</v>
      </c>
      <c r="BA48" s="302" cm="1">
        <f t="array" ref="BA48">IF(OR($AR48,$AS48),"",IF(AND(NOT($AP48=FALSE),NOT(BA$2=FALSE)),INDEX('Kompetansetilskudd og BPA'!$A$1:$R$149,$AP48,BA$2),""))</f>
        <v>0</v>
      </c>
      <c r="BB48" s="302" t="str" cm="1">
        <f t="array" ref="BB48">IF(OR($AR48,$AS48),"",IF(AND(NOT($AP48=FALSE),NOT(BB$2=FALSE)),INDEX('Kompetansetilskudd og BPA'!$A$1:$R$149,$AP48,BB$2),""))</f>
        <v/>
      </c>
      <c r="BC48" s="302" cm="1">
        <f t="array" ref="BC48">IF(OR($AR48,$AS48),"",IF(AND(NOT($AP48=FALSE),NOT(BC$2=FALSE)),INDEX('Kompetansetilskudd og BPA'!$A$1:$R$149,$AP48,BC$2),""))</f>
        <v>0</v>
      </c>
      <c r="BD48" s="302" cm="1">
        <f t="array" ref="BD48">IF(OR($AR48,$AS48),"",IF(AND(NOT($AP48=FALSE),NOT(BD$2=FALSE)),INDEX('Kompetansetilskudd og BPA'!$A$1:$R$149,$AP48,BD$2),""))</f>
        <v>0</v>
      </c>
      <c r="BE48" s="302" cm="1">
        <f t="array" ref="BE48">IF(OR($AR48,$AS48),"",IF(AND(NOT($AP48=FALSE),NOT(BE$2=FALSE)),INDEX('Kompetansetilskudd og BPA'!$A$1:$R$149,$AP48,BE$2),""))</f>
        <v>0</v>
      </c>
      <c r="BF48" s="302" t="str" cm="1">
        <f t="array" ref="BF48">IF(OR($AR48,$AS48),"",IF(AND(NOT($AP48=FALSE),NOT(BF$2=FALSE)),INDEX('Kompetansetilskudd og BPA'!$A$1:$R$149,$AP48,BF$2),""))</f>
        <v/>
      </c>
      <c r="BG48" s="302" cm="1">
        <f t="array" ref="BG48">IF(OR($AR48,$AS48),"",IF(AND(NOT($AP48=FALSE),NOT(BG$2=FALSE)),INDEX('Kompetansetilskudd og BPA'!$A$1:$R$149,$AP48,BG$2),""))</f>
        <v>0</v>
      </c>
      <c r="BH48" s="302" cm="1">
        <f t="array" ref="BH48">IF(OR($AR48,$AS48),"",IF(AND(NOT($AP48=FALSE),NOT(BH$2=FALSE)),INDEX('Kompetansetilskudd og BPA'!$A$1:$R$149,$AP48,BH$2),""))</f>
        <v>0</v>
      </c>
      <c r="BI48" s="302" t="str" cm="1">
        <f t="array" ref="BI48">IF(OR(AR48,AS48),"",IF(AND(NOT(BI$2=FALSE),NOT(AQ48="")),INDEX('Kompetansetilskudd og BPA'!$A$1:$R$149,$AQ48,BI$2),""))</f>
        <v/>
      </c>
      <c r="BJ48" s="376" t="str">
        <f>'Forside og oppsummering'!$K$2</f>
        <v>20230131_1336</v>
      </c>
      <c r="BK48" s="272">
        <v>3</v>
      </c>
      <c r="BL48" s="273">
        <v>0</v>
      </c>
      <c r="BM48" s="273" t="str">
        <v>Kompetansetiltak (grunn-, videre- og etterutdanning)</v>
      </c>
      <c r="BN48" s="273" t="str">
        <v>Bachelorutdanning helse- og sosialfag</v>
      </c>
      <c r="BO48" s="273" t="str">
        <v>2.3d</v>
      </c>
      <c r="BP48" s="273" t="str">
        <v>2.3d</v>
      </c>
      <c r="BQ48" s="273" t="str">
        <v>Desentralisert vernepleie</v>
      </c>
      <c r="BR48" s="273">
        <v>0</v>
      </c>
      <c r="BS48" s="273">
        <v>0</v>
      </c>
      <c r="BT48" s="273">
        <v>0</v>
      </c>
      <c r="BU48" s="273">
        <v>0</v>
      </c>
      <c r="BV48" s="273">
        <v>0</v>
      </c>
      <c r="BW48" s="273">
        <v>0</v>
      </c>
      <c r="BX48" s="273">
        <v>0</v>
      </c>
      <c r="BY48" s="273" t="str">
        <v/>
      </c>
      <c r="BZ48" s="273" t="str">
        <v>20230131_1336</v>
      </c>
      <c r="CA48" s="273">
        <v>3</v>
      </c>
      <c r="CB48" s="302" t="b">
        <f t="shared" si="35"/>
        <v>1</v>
      </c>
      <c r="CD48" s="315">
        <v>0</v>
      </c>
      <c r="CE48" s="315" t="str">
        <v>P1.5d</v>
      </c>
      <c r="CF48" s="315" t="str">
        <v>Trykking, publikasjoner, kunngjøringer, utsending og distribusjonskostnader</v>
      </c>
      <c r="CG48" s="315"/>
      <c r="CH48" s="315"/>
      <c r="CI48" s="315"/>
      <c r="CJ48" s="315"/>
      <c r="CK48" s="315"/>
      <c r="CL48" s="315"/>
      <c r="CM48" s="315"/>
      <c r="CN48" s="315">
        <v>0</v>
      </c>
      <c r="CO48" s="319" t="b">
        <f t="shared" si="29"/>
        <v>0</v>
      </c>
      <c r="CP48" s="319" t="b">
        <f t="shared" si="30"/>
        <v>0</v>
      </c>
      <c r="CQ48" s="319" t="b">
        <f t="shared" si="5"/>
        <v>0</v>
      </c>
      <c r="CR48" s="319" t="b">
        <f t="shared" si="41"/>
        <v>0</v>
      </c>
      <c r="CS48" s="430" t="b">
        <f t="shared" si="16"/>
        <v>0</v>
      </c>
      <c r="CT48" s="302" t="str">
        <f t="shared" si="17"/>
        <v/>
      </c>
      <c r="CU48" s="302" t="b">
        <f t="shared" si="18"/>
        <v>1</v>
      </c>
      <c r="CV48" s="319" t="b">
        <f t="shared" si="19"/>
        <v>0</v>
      </c>
      <c r="CW48" s="302" t="str">
        <f>'Forside og oppsummering'!$K$2</f>
        <v>20230131_1336</v>
      </c>
      <c r="CX48" s="302">
        <f t="shared" si="20"/>
        <v>4</v>
      </c>
      <c r="CY48" s="302" t="str">
        <f t="shared" si="21"/>
        <v/>
      </c>
      <c r="CZ48" s="435" t="str">
        <f t="shared" si="7"/>
        <v>P1.5d</v>
      </c>
      <c r="DA48" s="330">
        <f>'Forside og oppsummering'!$E$23</f>
        <v>0</v>
      </c>
      <c r="DB48" s="302" t="str">
        <f t="shared" si="22"/>
        <v>Prosjekt 1</v>
      </c>
      <c r="DC48" s="330" t="str">
        <f t="shared" si="8"/>
        <v>Alle estimerte kostnader for tjenesteutviklingsprosjektet (I året det søkes for)</v>
      </c>
      <c r="DD48" s="431" t="str">
        <f t="shared" si="9"/>
        <v>P1.5d</v>
      </c>
      <c r="DE48" s="302" t="str">
        <f t="shared" si="23"/>
        <v>P_.5d</v>
      </c>
      <c r="DF48" s="302" t="str">
        <f t="shared" si="24"/>
        <v>Trykking, publikasjoner, kunngjøringer, utsending og distribusjonskostnader</v>
      </c>
      <c r="DG48" s="328">
        <v>0</v>
      </c>
      <c r="DH48" s="328">
        <v>0</v>
      </c>
      <c r="DI48" s="328">
        <v>0</v>
      </c>
      <c r="DJ48" s="328">
        <v>0</v>
      </c>
      <c r="DK48" s="328">
        <v>0</v>
      </c>
      <c r="DL48" s="328">
        <v>0</v>
      </c>
      <c r="DM48" s="328">
        <v>0</v>
      </c>
      <c r="DN48" s="328">
        <v>0</v>
      </c>
      <c r="DO48" s="328" t="str">
        <v>20230131_1336</v>
      </c>
      <c r="DP48" s="328">
        <v>4</v>
      </c>
      <c r="EG48" s="271">
        <v>0</v>
      </c>
      <c r="EH48" s="271" t="str">
        <v>Kompetansetiltak (grunn-, videre- og etterutdanning)</v>
      </c>
      <c r="EI48" s="271" t="str">
        <v>Bachelorutdanning helse- og sosialfag</v>
      </c>
      <c r="EJ48" s="271" t="str">
        <v>2.3.</v>
      </c>
      <c r="EK48" s="271" t="str">
        <v>2.3.</v>
      </c>
      <c r="EL48" s="271" t="str">
        <v/>
      </c>
      <c r="EM48" s="271">
        <v>0</v>
      </c>
      <c r="EN48" s="271">
        <v>0</v>
      </c>
      <c r="EO48" s="271">
        <v>0</v>
      </c>
      <c r="EP48" s="271">
        <v>0</v>
      </c>
      <c r="EQ48" s="271">
        <v>0</v>
      </c>
      <c r="ER48" s="271">
        <v>0</v>
      </c>
      <c r="ES48" s="271">
        <v>0</v>
      </c>
      <c r="ET48" s="271" t="str">
        <v/>
      </c>
      <c r="EU48" s="271" t="str">
        <v>20230131_1336</v>
      </c>
      <c r="EV48" s="271">
        <v>2</v>
      </c>
      <c r="EW48" s="275">
        <v>46</v>
      </c>
    </row>
    <row r="49" spans="5:153" x14ac:dyDescent="0.3">
      <c r="E49" s="262">
        <v>0</v>
      </c>
      <c r="F49" s="262">
        <v>0</v>
      </c>
      <c r="G49" s="262" t="str">
        <v/>
      </c>
      <c r="H49" s="262">
        <v>0</v>
      </c>
      <c r="I49" s="275"/>
      <c r="J49" s="275"/>
      <c r="K49" s="302" t="b">
        <f>H49='Kompetansetilskudd og BPA'!$E$12</f>
        <v>0</v>
      </c>
      <c r="L49" s="302" t="b">
        <f t="shared" si="38"/>
        <v>0</v>
      </c>
      <c r="M49" s="302" t="b">
        <f t="shared" si="10"/>
        <v>0</v>
      </c>
      <c r="N49" s="302">
        <f t="shared" si="11"/>
        <v>3</v>
      </c>
      <c r="O49" s="302" t="str">
        <f t="shared" si="25"/>
        <v/>
      </c>
      <c r="P49" s="302">
        <f t="shared" si="33"/>
        <v>0</v>
      </c>
      <c r="Q49" s="263" t="b">
        <v>0</v>
      </c>
      <c r="R49" s="263" t="b">
        <v>0</v>
      </c>
      <c r="S49" s="263" t="b">
        <v>0</v>
      </c>
      <c r="T49" s="263">
        <v>3</v>
      </c>
      <c r="U49" s="263" t="str">
        <v>2.5a</v>
      </c>
      <c r="V49" s="263" t="str">
        <v>Demensomsorgens ABC</v>
      </c>
      <c r="W49" s="261" t="b">
        <v>0</v>
      </c>
      <c r="X49" s="261" t="b">
        <v>0</v>
      </c>
      <c r="Y49" s="261" t="b">
        <v>1</v>
      </c>
      <c r="Z49" s="261">
        <v>6</v>
      </c>
      <c r="AA49" s="261" t="str">
        <v>2.5f</v>
      </c>
      <c r="AB49" s="261">
        <v>0</v>
      </c>
      <c r="AC49" s="302" t="str">
        <f t="shared" si="12"/>
        <v/>
      </c>
      <c r="AD49" s="267">
        <f>'Forside og oppsummering'!$E$23</f>
        <v>0</v>
      </c>
      <c r="AE49" s="370" t="str">
        <f t="shared" si="39"/>
        <v>Kompetansetiltak (grunn-, videre- og etterutdanning)</v>
      </c>
      <c r="AF49" s="370" t="str">
        <f t="shared" si="40"/>
        <v>ABC-opplæring</v>
      </c>
      <c r="AG49" s="375" t="str">
        <f t="shared" si="13"/>
        <v>2.5f_end</v>
      </c>
      <c r="AH49" s="375" t="str">
        <f t="shared" si="14"/>
        <v>2.5f_end</v>
      </c>
      <c r="AI49" s="375" t="str">
        <f t="shared" si="15"/>
        <v/>
      </c>
      <c r="AJ49" s="371" t="b">
        <v>0</v>
      </c>
      <c r="AK49" s="371" t="b">
        <v>0</v>
      </c>
      <c r="AL49" s="260" t="b">
        <v>1</v>
      </c>
      <c r="AM49" s="260">
        <v>6</v>
      </c>
      <c r="AN49" s="264" t="str">
        <v>2.3e</v>
      </c>
      <c r="AO49" s="264" t="str">
        <v/>
      </c>
      <c r="AP49" s="302">
        <f t="shared" si="36"/>
        <v>38</v>
      </c>
      <c r="AQ49" s="302" t="str">
        <f t="shared" si="37"/>
        <v/>
      </c>
      <c r="AR49" s="380" t="b">
        <v>0</v>
      </c>
      <c r="AS49" s="264" t="b">
        <v>0</v>
      </c>
      <c r="AT49" s="272">
        <v>0</v>
      </c>
      <c r="AU49" s="272" t="str">
        <v>Kompetansetiltak (grunn-, videre- og etterutdanning)</v>
      </c>
      <c r="AV49" s="272" t="str">
        <v>Bachelorutdanning helse- og sosialfag</v>
      </c>
      <c r="AW49" s="272" t="str">
        <v>2.3e</v>
      </c>
      <c r="AX49" s="272" t="str">
        <v>2.3e</v>
      </c>
      <c r="AY49" s="272" t="str">
        <v>Fysioterapi</v>
      </c>
      <c r="AZ49" s="302" cm="1">
        <f t="array" ref="AZ49">IF(OR($AR49,$AS49),"",IF(AND(NOT($AP49=FALSE),NOT(AZ$2=FALSE)),INDEX('Kompetansetilskudd og BPA'!$A$1:$R$149,$AP49,AZ$2),""))</f>
        <v>0</v>
      </c>
      <c r="BA49" s="302" cm="1">
        <f t="array" ref="BA49">IF(OR($AR49,$AS49),"",IF(AND(NOT($AP49=FALSE),NOT(BA$2=FALSE)),INDEX('Kompetansetilskudd og BPA'!$A$1:$R$149,$AP49,BA$2),""))</f>
        <v>0</v>
      </c>
      <c r="BB49" s="302" t="str" cm="1">
        <f t="array" ref="BB49">IF(OR($AR49,$AS49),"",IF(AND(NOT($AP49=FALSE),NOT(BB$2=FALSE)),INDEX('Kompetansetilskudd og BPA'!$A$1:$R$149,$AP49,BB$2),""))</f>
        <v/>
      </c>
      <c r="BC49" s="302" cm="1">
        <f t="array" ref="BC49">IF(OR($AR49,$AS49),"",IF(AND(NOT($AP49=FALSE),NOT(BC$2=FALSE)),INDEX('Kompetansetilskudd og BPA'!$A$1:$R$149,$AP49,BC$2),""))</f>
        <v>0</v>
      </c>
      <c r="BD49" s="302" cm="1">
        <f t="array" ref="BD49">IF(OR($AR49,$AS49),"",IF(AND(NOT($AP49=FALSE),NOT(BD$2=FALSE)),INDEX('Kompetansetilskudd og BPA'!$A$1:$R$149,$AP49,BD$2),""))</f>
        <v>0</v>
      </c>
      <c r="BE49" s="302" cm="1">
        <f t="array" ref="BE49">IF(OR($AR49,$AS49),"",IF(AND(NOT($AP49=FALSE),NOT(BE$2=FALSE)),INDEX('Kompetansetilskudd og BPA'!$A$1:$R$149,$AP49,BE$2),""))</f>
        <v>0</v>
      </c>
      <c r="BF49" s="302" t="str" cm="1">
        <f t="array" ref="BF49">IF(OR($AR49,$AS49),"",IF(AND(NOT($AP49=FALSE),NOT(BF$2=FALSE)),INDEX('Kompetansetilskudd og BPA'!$A$1:$R$149,$AP49,BF$2),""))</f>
        <v/>
      </c>
      <c r="BG49" s="302" cm="1">
        <f t="array" ref="BG49">IF(OR($AR49,$AS49),"",IF(AND(NOT($AP49=FALSE),NOT(BG$2=FALSE)),INDEX('Kompetansetilskudd og BPA'!$A$1:$R$149,$AP49,BG$2),""))</f>
        <v>0</v>
      </c>
      <c r="BH49" s="302" cm="1">
        <f t="array" ref="BH49">IF(OR($AR49,$AS49),"",IF(AND(NOT($AP49=FALSE),NOT(BH$2=FALSE)),INDEX('Kompetansetilskudd og BPA'!$A$1:$R$149,$AP49,BH$2),""))</f>
        <v>0</v>
      </c>
      <c r="BI49" s="302" t="str" cm="1">
        <f t="array" ref="BI49">IF(OR(AR49,AS49),"",IF(AND(NOT(BI$2=FALSE),NOT(AQ49="")),INDEX('Kompetansetilskudd og BPA'!$A$1:$R$149,$AQ49,BI$2),""))</f>
        <v/>
      </c>
      <c r="BJ49" s="376" t="str">
        <f>'Forside og oppsummering'!$K$2</f>
        <v>20230131_1336</v>
      </c>
      <c r="BK49" s="272">
        <v>3</v>
      </c>
      <c r="BL49" s="273">
        <v>0</v>
      </c>
      <c r="BM49" s="273" t="str">
        <v>Kompetansetiltak (grunn-, videre- og etterutdanning)</v>
      </c>
      <c r="BN49" s="273" t="str">
        <v>Bachelorutdanning helse- og sosialfag</v>
      </c>
      <c r="BO49" s="273" t="str">
        <v>2.3e</v>
      </c>
      <c r="BP49" s="273" t="str">
        <v>2.3e</v>
      </c>
      <c r="BQ49" s="273" t="str">
        <v>Fysioterapi</v>
      </c>
      <c r="BR49" s="273">
        <v>0</v>
      </c>
      <c r="BS49" s="273">
        <v>0</v>
      </c>
      <c r="BT49" s="273">
        <v>0</v>
      </c>
      <c r="BU49" s="273">
        <v>0</v>
      </c>
      <c r="BV49" s="273">
        <v>0</v>
      </c>
      <c r="BW49" s="273">
        <v>0</v>
      </c>
      <c r="BX49" s="273">
        <v>0</v>
      </c>
      <c r="BY49" s="273" t="str">
        <v/>
      </c>
      <c r="BZ49" s="273" t="str">
        <v>20230131_1336</v>
      </c>
      <c r="CA49" s="273">
        <v>3</v>
      </c>
      <c r="CB49" s="302" t="b">
        <f t="shared" si="35"/>
        <v>1</v>
      </c>
      <c r="CD49" s="315">
        <v>0</v>
      </c>
      <c r="CE49" s="315" t="str">
        <v>P1.5e</v>
      </c>
      <c r="CF49" s="315" t="str">
        <v>Investeringer/ inventar/ utstyr.
Kontroller i kunngjøringen om det gis tilskudd til dette</v>
      </c>
      <c r="CG49" s="315"/>
      <c r="CH49" s="315"/>
      <c r="CI49" s="315"/>
      <c r="CJ49" s="315"/>
      <c r="CK49" s="315"/>
      <c r="CL49" s="315"/>
      <c r="CM49" s="315"/>
      <c r="CN49" s="315">
        <v>0</v>
      </c>
      <c r="CO49" s="319" t="b">
        <f t="shared" si="29"/>
        <v>0</v>
      </c>
      <c r="CP49" s="319" t="b">
        <f t="shared" si="30"/>
        <v>0</v>
      </c>
      <c r="CQ49" s="319" t="b">
        <f t="shared" si="5"/>
        <v>0</v>
      </c>
      <c r="CR49" s="319" t="b">
        <f t="shared" si="41"/>
        <v>0</v>
      </c>
      <c r="CS49" s="430" t="b">
        <f t="shared" si="16"/>
        <v>0</v>
      </c>
      <c r="CT49" s="302" t="str">
        <f t="shared" si="17"/>
        <v/>
      </c>
      <c r="CU49" s="302" t="b">
        <f t="shared" si="18"/>
        <v>1</v>
      </c>
      <c r="CV49" s="319" t="b">
        <f t="shared" si="19"/>
        <v>0</v>
      </c>
      <c r="CW49" s="302" t="str">
        <f>'Forside og oppsummering'!$K$2</f>
        <v>20230131_1336</v>
      </c>
      <c r="CX49" s="302">
        <f t="shared" si="20"/>
        <v>4</v>
      </c>
      <c r="CY49" s="302" t="str">
        <f t="shared" si="21"/>
        <v/>
      </c>
      <c r="CZ49" s="435" t="str">
        <f t="shared" si="7"/>
        <v>P1.5e</v>
      </c>
      <c r="DA49" s="330">
        <f>'Forside og oppsummering'!$E$23</f>
        <v>0</v>
      </c>
      <c r="DB49" s="302" t="str">
        <f t="shared" si="22"/>
        <v>Prosjekt 1</v>
      </c>
      <c r="DC49" s="330" t="str">
        <f t="shared" si="8"/>
        <v>Alle estimerte kostnader for tjenesteutviklingsprosjektet (I året det søkes for)</v>
      </c>
      <c r="DD49" s="431" t="str">
        <f t="shared" si="9"/>
        <v>P1.5e</v>
      </c>
      <c r="DE49" s="302" t="str">
        <f t="shared" si="23"/>
        <v>P_.5e</v>
      </c>
      <c r="DF49" s="302" t="str">
        <f t="shared" si="24"/>
        <v>Investeringer/ inventar/ utstyr.
Kontroller i kunngjøringen om det gis tilskudd til dette</v>
      </c>
      <c r="DG49" s="328">
        <v>0</v>
      </c>
      <c r="DH49" s="328">
        <v>0</v>
      </c>
      <c r="DI49" s="328">
        <v>0</v>
      </c>
      <c r="DJ49" s="328">
        <v>0</v>
      </c>
      <c r="DK49" s="328">
        <v>0</v>
      </c>
      <c r="DL49" s="328">
        <v>0</v>
      </c>
      <c r="DM49" s="328">
        <v>0</v>
      </c>
      <c r="DN49" s="328">
        <v>0</v>
      </c>
      <c r="DO49" s="328" t="str">
        <v>20230131_1336</v>
      </c>
      <c r="DP49" s="328">
        <v>4</v>
      </c>
      <c r="EG49" s="271">
        <v>0</v>
      </c>
      <c r="EH49" s="271" t="str">
        <v>Kompetansetiltak (grunn-, videre- og etterutdanning)</v>
      </c>
      <c r="EI49" s="271" t="str">
        <v>Bachelorutdanning helse- og sosialfag</v>
      </c>
      <c r="EJ49" s="271" t="str">
        <v>2.3a</v>
      </c>
      <c r="EK49" s="271" t="str">
        <v>2.3a</v>
      </c>
      <c r="EL49" s="271" t="str">
        <v>Sykepleie</v>
      </c>
      <c r="EM49" s="271">
        <v>0</v>
      </c>
      <c r="EN49" s="271">
        <v>0</v>
      </c>
      <c r="EO49" s="271">
        <v>0</v>
      </c>
      <c r="EP49" s="271">
        <v>0</v>
      </c>
      <c r="EQ49" s="271">
        <v>0</v>
      </c>
      <c r="ER49" s="271">
        <v>0</v>
      </c>
      <c r="ES49" s="271">
        <v>0</v>
      </c>
      <c r="ET49" s="271" t="str">
        <v/>
      </c>
      <c r="EU49" s="271" t="str">
        <v>20230131_1336</v>
      </c>
      <c r="EV49" s="271">
        <v>3</v>
      </c>
      <c r="EW49" s="275">
        <v>47</v>
      </c>
    </row>
    <row r="50" spans="5:153" x14ac:dyDescent="0.3">
      <c r="E50" s="262">
        <v>0</v>
      </c>
      <c r="F50" s="262" t="str">
        <v>2.4.</v>
      </c>
      <c r="G50" s="262" t="str">
        <v>Videreutdanning og mastergradutdanning (påbygg bachelorutdanning)</v>
      </c>
      <c r="H50" s="262">
        <v>0</v>
      </c>
      <c r="I50" s="275"/>
      <c r="J50" s="275"/>
      <c r="K50" s="302" t="b">
        <f>H50='Kompetansetilskudd og BPA'!$E$12</f>
        <v>0</v>
      </c>
      <c r="L50" s="302" t="b">
        <f t="shared" si="38"/>
        <v>0</v>
      </c>
      <c r="M50" s="302" t="b">
        <f t="shared" si="10"/>
        <v>0</v>
      </c>
      <c r="N50" s="302">
        <f t="shared" si="11"/>
        <v>2</v>
      </c>
      <c r="O50" s="302" t="str">
        <f t="shared" si="25"/>
        <v>2.4.</v>
      </c>
      <c r="P50" s="302" t="str">
        <f t="shared" si="33"/>
        <v>Videreutdanning og mastergradutdanning (påbygg bachelorutdanning)</v>
      </c>
      <c r="Q50" s="263" t="b">
        <v>0</v>
      </c>
      <c r="R50" s="263" t="b">
        <v>0</v>
      </c>
      <c r="S50" s="263" t="b">
        <v>0</v>
      </c>
      <c r="T50" s="263">
        <v>3</v>
      </c>
      <c r="U50" s="263" t="str">
        <v>2.5b</v>
      </c>
      <c r="V50" s="263" t="str">
        <v>Eldreomsorgens ABC</v>
      </c>
      <c r="W50" s="261" t="b">
        <v>0</v>
      </c>
      <c r="X50" s="261" t="b">
        <v>0</v>
      </c>
      <c r="Y50" s="261" t="b">
        <v>0</v>
      </c>
      <c r="Z50" s="261">
        <v>2</v>
      </c>
      <c r="AA50" s="261" t="str">
        <v>2.6.</v>
      </c>
      <c r="AB50" s="261" t="str">
        <v>Annen internopplæring / korte etterutdanninger /kurs mv.</v>
      </c>
      <c r="AC50" s="302" t="str">
        <f t="shared" si="12"/>
        <v/>
      </c>
      <c r="AD50" s="267">
        <f>'Forside og oppsummering'!$E$23</f>
        <v>0</v>
      </c>
      <c r="AE50" s="370" t="str">
        <f t="shared" si="39"/>
        <v>Kompetansetiltak (grunn-, videre- og etterutdanning)</v>
      </c>
      <c r="AF50" s="370" t="str">
        <f t="shared" si="40"/>
        <v>Annen internopplæring / korte etterutdanninger /kurs mv.</v>
      </c>
      <c r="AG50" s="375" t="str">
        <f t="shared" si="13"/>
        <v>2.6.</v>
      </c>
      <c r="AH50" s="375" t="str">
        <f t="shared" si="14"/>
        <v>2.6.</v>
      </c>
      <c r="AI50" s="375" t="str">
        <f t="shared" si="15"/>
        <v/>
      </c>
      <c r="AJ50" s="371" t="b">
        <v>0</v>
      </c>
      <c r="AK50" s="371" t="b">
        <v>0</v>
      </c>
      <c r="AL50" s="260" t="b">
        <v>0</v>
      </c>
      <c r="AM50" s="260">
        <v>2</v>
      </c>
      <c r="AN50" s="264" t="str">
        <v>2.3f</v>
      </c>
      <c r="AO50" s="264" t="str">
        <v/>
      </c>
      <c r="AP50" s="302">
        <f t="shared" si="36"/>
        <v>39</v>
      </c>
      <c r="AQ50" s="302" t="str">
        <f t="shared" si="37"/>
        <v/>
      </c>
      <c r="AR50" s="380" t="b">
        <v>0</v>
      </c>
      <c r="AS50" s="264" t="b">
        <v>0</v>
      </c>
      <c r="AT50" s="272">
        <v>0</v>
      </c>
      <c r="AU50" s="272" t="str">
        <v>Kompetansetiltak (grunn-, videre- og etterutdanning)</v>
      </c>
      <c r="AV50" s="272" t="str">
        <v>Bachelorutdanning helse- og sosialfag</v>
      </c>
      <c r="AW50" s="272" t="str">
        <v>2.3f</v>
      </c>
      <c r="AX50" s="272" t="str">
        <v>2.3f</v>
      </c>
      <c r="AY50" s="272" t="str">
        <v>Ergoterapi</v>
      </c>
      <c r="AZ50" s="302" cm="1">
        <f t="array" ref="AZ50">IF(OR($AR50,$AS50),"",IF(AND(NOT($AP50=FALSE),NOT(AZ$2=FALSE)),INDEX('Kompetansetilskudd og BPA'!$A$1:$R$149,$AP50,AZ$2),""))</f>
        <v>0</v>
      </c>
      <c r="BA50" s="302" cm="1">
        <f t="array" ref="BA50">IF(OR($AR50,$AS50),"",IF(AND(NOT($AP50=FALSE),NOT(BA$2=FALSE)),INDEX('Kompetansetilskudd og BPA'!$A$1:$R$149,$AP50,BA$2),""))</f>
        <v>0</v>
      </c>
      <c r="BB50" s="302" t="str" cm="1">
        <f t="array" ref="BB50">IF(OR($AR50,$AS50),"",IF(AND(NOT($AP50=FALSE),NOT(BB$2=FALSE)),INDEX('Kompetansetilskudd og BPA'!$A$1:$R$149,$AP50,BB$2),""))</f>
        <v/>
      </c>
      <c r="BC50" s="302" cm="1">
        <f t="array" ref="BC50">IF(OR($AR50,$AS50),"",IF(AND(NOT($AP50=FALSE),NOT(BC$2=FALSE)),INDEX('Kompetansetilskudd og BPA'!$A$1:$R$149,$AP50,BC$2),""))</f>
        <v>0</v>
      </c>
      <c r="BD50" s="302" cm="1">
        <f t="array" ref="BD50">IF(OR($AR50,$AS50),"",IF(AND(NOT($AP50=FALSE),NOT(BD$2=FALSE)),INDEX('Kompetansetilskudd og BPA'!$A$1:$R$149,$AP50,BD$2),""))</f>
        <v>0</v>
      </c>
      <c r="BE50" s="302" cm="1">
        <f t="array" ref="BE50">IF(OR($AR50,$AS50),"",IF(AND(NOT($AP50=FALSE),NOT(BE$2=FALSE)),INDEX('Kompetansetilskudd og BPA'!$A$1:$R$149,$AP50,BE$2),""))</f>
        <v>0</v>
      </c>
      <c r="BF50" s="302" t="str" cm="1">
        <f t="array" ref="BF50">IF(OR($AR50,$AS50),"",IF(AND(NOT($AP50=FALSE),NOT(BF$2=FALSE)),INDEX('Kompetansetilskudd og BPA'!$A$1:$R$149,$AP50,BF$2),""))</f>
        <v/>
      </c>
      <c r="BG50" s="302" cm="1">
        <f t="array" ref="BG50">IF(OR($AR50,$AS50),"",IF(AND(NOT($AP50=FALSE),NOT(BG$2=FALSE)),INDEX('Kompetansetilskudd og BPA'!$A$1:$R$149,$AP50,BG$2),""))</f>
        <v>0</v>
      </c>
      <c r="BH50" s="302" cm="1">
        <f t="array" ref="BH50">IF(OR($AR50,$AS50),"",IF(AND(NOT($AP50=FALSE),NOT(BH$2=FALSE)),INDEX('Kompetansetilskudd og BPA'!$A$1:$R$149,$AP50,BH$2),""))</f>
        <v>0</v>
      </c>
      <c r="BI50" s="302" t="str" cm="1">
        <f t="array" ref="BI50">IF(OR(AR50,AS50),"",IF(AND(NOT(BI$2=FALSE),NOT(AQ50="")),INDEX('Kompetansetilskudd og BPA'!$A$1:$R$149,$AQ50,BI$2),""))</f>
        <v/>
      </c>
      <c r="BJ50" s="376" t="str">
        <f>'Forside og oppsummering'!$K$2</f>
        <v>20230131_1336</v>
      </c>
      <c r="BK50" s="272">
        <v>3</v>
      </c>
      <c r="BL50" s="273">
        <v>0</v>
      </c>
      <c r="BM50" s="273" t="str">
        <v>Kompetansetiltak (grunn-, videre- og etterutdanning)</v>
      </c>
      <c r="BN50" s="273" t="str">
        <v>Bachelorutdanning helse- og sosialfag</v>
      </c>
      <c r="BO50" s="273" t="str">
        <v>2.3f</v>
      </c>
      <c r="BP50" s="273" t="str">
        <v>2.3f</v>
      </c>
      <c r="BQ50" s="273" t="str">
        <v>Ergoterapi</v>
      </c>
      <c r="BR50" s="273">
        <v>0</v>
      </c>
      <c r="BS50" s="273">
        <v>0</v>
      </c>
      <c r="BT50" s="273">
        <v>0</v>
      </c>
      <c r="BU50" s="273">
        <v>0</v>
      </c>
      <c r="BV50" s="273">
        <v>0</v>
      </c>
      <c r="BW50" s="273">
        <v>0</v>
      </c>
      <c r="BX50" s="273">
        <v>0</v>
      </c>
      <c r="BY50" s="273" t="str">
        <v/>
      </c>
      <c r="BZ50" s="273" t="str">
        <v>20230131_1336</v>
      </c>
      <c r="CA50" s="273">
        <v>3</v>
      </c>
      <c r="CB50" s="302" t="b">
        <f t="shared" si="35"/>
        <v>1</v>
      </c>
      <c r="CD50" s="315">
        <v>0</v>
      </c>
      <c r="CE50" s="315" t="str">
        <v>P1.5f</v>
      </c>
      <c r="CF50" s="315" t="str">
        <v>Driftsutgifter, forbruksmateriell og kontortjenester
inkludert lokaler og energi</v>
      </c>
      <c r="CG50" s="315"/>
      <c r="CH50" s="315"/>
      <c r="CI50" s="315"/>
      <c r="CJ50" s="315"/>
      <c r="CK50" s="315"/>
      <c r="CL50" s="315"/>
      <c r="CM50" s="315"/>
      <c r="CN50" s="315">
        <v>0</v>
      </c>
      <c r="CO50" s="319" t="b">
        <f t="shared" si="29"/>
        <v>0</v>
      </c>
      <c r="CP50" s="319" t="b">
        <f t="shared" si="30"/>
        <v>0</v>
      </c>
      <c r="CQ50" s="319" t="b">
        <f t="shared" si="5"/>
        <v>0</v>
      </c>
      <c r="CR50" s="319" t="b">
        <f t="shared" si="41"/>
        <v>0</v>
      </c>
      <c r="CS50" s="430" t="b">
        <f t="shared" si="16"/>
        <v>0</v>
      </c>
      <c r="CT50" s="302" t="str">
        <f t="shared" si="17"/>
        <v/>
      </c>
      <c r="CU50" s="302" t="b">
        <f t="shared" si="18"/>
        <v>1</v>
      </c>
      <c r="CV50" s="319" t="b">
        <f t="shared" si="19"/>
        <v>0</v>
      </c>
      <c r="CW50" s="302" t="str">
        <f>'Forside og oppsummering'!$K$2</f>
        <v>20230131_1336</v>
      </c>
      <c r="CX50" s="302">
        <f t="shared" si="20"/>
        <v>4</v>
      </c>
      <c r="CY50" s="302" t="str">
        <f t="shared" si="21"/>
        <v/>
      </c>
      <c r="CZ50" s="435" t="str">
        <f t="shared" si="7"/>
        <v>P1.5f</v>
      </c>
      <c r="DA50" s="330">
        <f>'Forside og oppsummering'!$E$23</f>
        <v>0</v>
      </c>
      <c r="DB50" s="302" t="str">
        <f t="shared" si="22"/>
        <v>Prosjekt 1</v>
      </c>
      <c r="DC50" s="330" t="str">
        <f t="shared" si="8"/>
        <v>Alle estimerte kostnader for tjenesteutviklingsprosjektet (I året det søkes for)</v>
      </c>
      <c r="DD50" s="431" t="str">
        <f t="shared" si="9"/>
        <v>P1.5f</v>
      </c>
      <c r="DE50" s="302" t="str">
        <f t="shared" si="23"/>
        <v>P_.5f</v>
      </c>
      <c r="DF50" s="302" t="str">
        <f t="shared" si="24"/>
        <v>Driftsutgifter, forbruksmateriell og kontortjenester
inkludert lokaler og energi</v>
      </c>
      <c r="DG50" s="328">
        <v>0</v>
      </c>
      <c r="DH50" s="328">
        <v>0</v>
      </c>
      <c r="DI50" s="328">
        <v>0</v>
      </c>
      <c r="DJ50" s="328">
        <v>0</v>
      </c>
      <c r="DK50" s="328">
        <v>0</v>
      </c>
      <c r="DL50" s="328">
        <v>0</v>
      </c>
      <c r="DM50" s="328">
        <v>0</v>
      </c>
      <c r="DN50" s="328">
        <v>0</v>
      </c>
      <c r="DO50" s="328" t="str">
        <v>20230131_1336</v>
      </c>
      <c r="DP50" s="328">
        <v>4</v>
      </c>
      <c r="EG50" s="271">
        <v>0</v>
      </c>
      <c r="EH50" s="271" t="str">
        <v>Kompetansetiltak (grunn-, videre- og etterutdanning)</v>
      </c>
      <c r="EI50" s="271" t="str">
        <v>Bachelorutdanning helse- og sosialfag</v>
      </c>
      <c r="EJ50" s="271" t="str">
        <v>2.3b</v>
      </c>
      <c r="EK50" s="271" t="str">
        <v>2.3b</v>
      </c>
      <c r="EL50" s="271" t="str">
        <v>Desentralisert sykepleie</v>
      </c>
      <c r="EM50" s="271">
        <v>0</v>
      </c>
      <c r="EN50" s="271">
        <v>0</v>
      </c>
      <c r="EO50" s="271">
        <v>0</v>
      </c>
      <c r="EP50" s="271">
        <v>0</v>
      </c>
      <c r="EQ50" s="271">
        <v>0</v>
      </c>
      <c r="ER50" s="271">
        <v>0</v>
      </c>
      <c r="ES50" s="271">
        <v>0</v>
      </c>
      <c r="ET50" s="271" t="str">
        <v/>
      </c>
      <c r="EU50" s="271" t="str">
        <v>20230131_1336</v>
      </c>
      <c r="EV50" s="271">
        <v>3</v>
      </c>
      <c r="EW50" s="275">
        <v>48</v>
      </c>
    </row>
    <row r="51" spans="5:153" x14ac:dyDescent="0.3">
      <c r="E51" s="262">
        <v>0</v>
      </c>
      <c r="F51" s="262">
        <v>0</v>
      </c>
      <c r="G51" s="262">
        <v>0</v>
      </c>
      <c r="H51" s="262">
        <v>0</v>
      </c>
      <c r="I51" s="275"/>
      <c r="J51" s="275"/>
      <c r="K51" s="302" t="b">
        <f>H51='Kompetansetilskudd og BPA'!$E$12</f>
        <v>0</v>
      </c>
      <c r="L51" s="302" t="b">
        <f t="shared" si="38"/>
        <v>0</v>
      </c>
      <c r="M51" s="302" t="b">
        <f t="shared" si="10"/>
        <v>0</v>
      </c>
      <c r="N51" s="302" t="b">
        <f t="shared" si="11"/>
        <v>0</v>
      </c>
      <c r="O51" s="302" t="b">
        <f t="shared" si="25"/>
        <v>0</v>
      </c>
      <c r="P51" s="302" t="b">
        <f t="shared" si="33"/>
        <v>0</v>
      </c>
      <c r="Q51" s="263" t="b">
        <v>0</v>
      </c>
      <c r="R51" s="263" t="b">
        <v>0</v>
      </c>
      <c r="S51" s="263" t="b">
        <v>0</v>
      </c>
      <c r="T51" s="263">
        <v>3</v>
      </c>
      <c r="U51" s="263" t="str">
        <v>2.5c</v>
      </c>
      <c r="V51" s="263" t="str">
        <v>Mitt livs ABC</v>
      </c>
      <c r="W51" s="261" t="b">
        <v>0</v>
      </c>
      <c r="X51" s="261" t="b">
        <v>0</v>
      </c>
      <c r="Y51" s="261" t="b">
        <v>0</v>
      </c>
      <c r="Z51" s="261">
        <v>3</v>
      </c>
      <c r="AA51" s="261" t="str">
        <v>2.6a</v>
      </c>
      <c r="AB51" s="261" t="str">
        <v>Psykisk helsearbeid og rusarbeid</v>
      </c>
      <c r="AC51" s="302" t="str">
        <f t="shared" si="12"/>
        <v/>
      </c>
      <c r="AD51" s="267">
        <f>'Forside og oppsummering'!$E$23</f>
        <v>0</v>
      </c>
      <c r="AE51" s="370" t="str">
        <f t="shared" si="39"/>
        <v>Kompetansetiltak (grunn-, videre- og etterutdanning)</v>
      </c>
      <c r="AF51" s="370" t="str">
        <f t="shared" si="40"/>
        <v>Annen internopplæring / korte etterutdanninger /kurs mv.</v>
      </c>
      <c r="AG51" s="375" t="str">
        <f t="shared" si="13"/>
        <v>2.6a</v>
      </c>
      <c r="AH51" s="375" t="str">
        <f t="shared" si="14"/>
        <v>2.6a</v>
      </c>
      <c r="AI51" s="375" t="str">
        <f t="shared" si="15"/>
        <v>Psykisk helsearbeid og rusarbeid</v>
      </c>
      <c r="AJ51" s="371" t="b">
        <v>0</v>
      </c>
      <c r="AK51" s="371" t="b">
        <v>0</v>
      </c>
      <c r="AL51" s="260" t="b">
        <v>0</v>
      </c>
      <c r="AM51" s="260">
        <v>3</v>
      </c>
      <c r="AN51" s="264" t="str">
        <v>2.3g</v>
      </c>
      <c r="AO51" s="264" t="str">
        <v/>
      </c>
      <c r="AP51" s="302">
        <f t="shared" si="36"/>
        <v>40</v>
      </c>
      <c r="AQ51" s="302" t="str">
        <f t="shared" si="37"/>
        <v/>
      </c>
      <c r="AR51" s="380" t="b">
        <v>0</v>
      </c>
      <c r="AS51" s="264" t="b">
        <v>0</v>
      </c>
      <c r="AT51" s="272">
        <v>0</v>
      </c>
      <c r="AU51" s="272" t="str">
        <v>Kompetansetiltak (grunn-, videre- og etterutdanning)</v>
      </c>
      <c r="AV51" s="272" t="str">
        <v>Bachelorutdanning helse- og sosialfag</v>
      </c>
      <c r="AW51" s="272" t="str">
        <v>2.3g</v>
      </c>
      <c r="AX51" s="272" t="str">
        <v>2.3g</v>
      </c>
      <c r="AY51" s="272" t="str">
        <v>Sosial arbeid (sosionom)</v>
      </c>
      <c r="AZ51" s="302" cm="1">
        <f t="array" ref="AZ51">IF(OR($AR51,$AS51),"",IF(AND(NOT($AP51=FALSE),NOT(AZ$2=FALSE)),INDEX('Kompetansetilskudd og BPA'!$A$1:$R$149,$AP51,AZ$2),""))</f>
        <v>0</v>
      </c>
      <c r="BA51" s="302" cm="1">
        <f t="array" ref="BA51">IF(OR($AR51,$AS51),"",IF(AND(NOT($AP51=FALSE),NOT(BA$2=FALSE)),INDEX('Kompetansetilskudd og BPA'!$A$1:$R$149,$AP51,BA$2),""))</f>
        <v>0</v>
      </c>
      <c r="BB51" s="302" t="str" cm="1">
        <f t="array" ref="BB51">IF(OR($AR51,$AS51),"",IF(AND(NOT($AP51=FALSE),NOT(BB$2=FALSE)),INDEX('Kompetansetilskudd og BPA'!$A$1:$R$149,$AP51,BB$2),""))</f>
        <v/>
      </c>
      <c r="BC51" s="302" cm="1">
        <f t="array" ref="BC51">IF(OR($AR51,$AS51),"",IF(AND(NOT($AP51=FALSE),NOT(BC$2=FALSE)),INDEX('Kompetansetilskudd og BPA'!$A$1:$R$149,$AP51,BC$2),""))</f>
        <v>0</v>
      </c>
      <c r="BD51" s="302" cm="1">
        <f t="array" ref="BD51">IF(OR($AR51,$AS51),"",IF(AND(NOT($AP51=FALSE),NOT(BD$2=FALSE)),INDEX('Kompetansetilskudd og BPA'!$A$1:$R$149,$AP51,BD$2),""))</f>
        <v>0</v>
      </c>
      <c r="BE51" s="302" cm="1">
        <f t="array" ref="BE51">IF(OR($AR51,$AS51),"",IF(AND(NOT($AP51=FALSE),NOT(BE$2=FALSE)),INDEX('Kompetansetilskudd og BPA'!$A$1:$R$149,$AP51,BE$2),""))</f>
        <v>0</v>
      </c>
      <c r="BF51" s="302" t="str" cm="1">
        <f t="array" ref="BF51">IF(OR($AR51,$AS51),"",IF(AND(NOT($AP51=FALSE),NOT(BF$2=FALSE)),INDEX('Kompetansetilskudd og BPA'!$A$1:$R$149,$AP51,BF$2),""))</f>
        <v/>
      </c>
      <c r="BG51" s="302" cm="1">
        <f t="array" ref="BG51">IF(OR($AR51,$AS51),"",IF(AND(NOT($AP51=FALSE),NOT(BG$2=FALSE)),INDEX('Kompetansetilskudd og BPA'!$A$1:$R$149,$AP51,BG$2),""))</f>
        <v>0</v>
      </c>
      <c r="BH51" s="302" cm="1">
        <f t="array" ref="BH51">IF(OR($AR51,$AS51),"",IF(AND(NOT($AP51=FALSE),NOT(BH$2=FALSE)),INDEX('Kompetansetilskudd og BPA'!$A$1:$R$149,$AP51,BH$2),""))</f>
        <v>0</v>
      </c>
      <c r="BI51" s="302" t="str" cm="1">
        <f t="array" ref="BI51">IF(OR(AR51,AS51),"",IF(AND(NOT(BI$2=FALSE),NOT(AQ51="")),INDEX('Kompetansetilskudd og BPA'!$A$1:$R$149,$AQ51,BI$2),""))</f>
        <v/>
      </c>
      <c r="BJ51" s="376" t="str">
        <f>'Forside og oppsummering'!$K$2</f>
        <v>20230131_1336</v>
      </c>
      <c r="BK51" s="272">
        <v>3</v>
      </c>
      <c r="BL51" s="273">
        <v>0</v>
      </c>
      <c r="BM51" s="273" t="str">
        <v>Kompetansetiltak (grunn-, videre- og etterutdanning)</v>
      </c>
      <c r="BN51" s="273" t="str">
        <v>Bachelorutdanning helse- og sosialfag</v>
      </c>
      <c r="BO51" s="273" t="str">
        <v>2.3g</v>
      </c>
      <c r="BP51" s="273" t="str">
        <v>2.3g</v>
      </c>
      <c r="BQ51" s="273" t="str">
        <v>Sosial arbeid (sosionom)</v>
      </c>
      <c r="BR51" s="273">
        <v>0</v>
      </c>
      <c r="BS51" s="273">
        <v>0</v>
      </c>
      <c r="BT51" s="273">
        <v>0</v>
      </c>
      <c r="BU51" s="273">
        <v>0</v>
      </c>
      <c r="BV51" s="273">
        <v>0</v>
      </c>
      <c r="BW51" s="273">
        <v>0</v>
      </c>
      <c r="BX51" s="273">
        <v>0</v>
      </c>
      <c r="BY51" s="273" t="str">
        <v/>
      </c>
      <c r="BZ51" s="273" t="str">
        <v>20230131_1336</v>
      </c>
      <c r="CA51" s="273">
        <v>3</v>
      </c>
      <c r="CB51" s="302" t="b">
        <f t="shared" si="35"/>
        <v>1</v>
      </c>
      <c r="CD51" s="315">
        <v>0</v>
      </c>
      <c r="CE51" s="315" t="str">
        <v>Andre utgifter (Spesifiser i rader nedenfor)</v>
      </c>
      <c r="CF51" s="315">
        <v>0</v>
      </c>
      <c r="CG51" s="315"/>
      <c r="CH51" s="315"/>
      <c r="CI51" s="315"/>
      <c r="CJ51" s="315"/>
      <c r="CK51" s="315"/>
      <c r="CL51" s="315"/>
      <c r="CM51" s="315"/>
      <c r="CN51" s="315">
        <v>0</v>
      </c>
      <c r="CO51" s="319" t="b">
        <f t="shared" si="29"/>
        <v>0</v>
      </c>
      <c r="CP51" s="319" t="b">
        <f t="shared" si="30"/>
        <v>0</v>
      </c>
      <c r="CQ51" s="319" t="b">
        <f t="shared" si="5"/>
        <v>0</v>
      </c>
      <c r="CR51" s="319" t="b">
        <f t="shared" si="41"/>
        <v>1</v>
      </c>
      <c r="CS51" s="430" t="b">
        <f t="shared" si="16"/>
        <v>0</v>
      </c>
      <c r="CT51" s="302" t="str">
        <f t="shared" si="17"/>
        <v/>
      </c>
      <c r="CU51" s="302" t="b">
        <f t="shared" si="18"/>
        <v>1</v>
      </c>
      <c r="CV51" s="319" t="b">
        <f t="shared" si="19"/>
        <v>0</v>
      </c>
      <c r="CW51" s="302" t="str">
        <f>'Forside og oppsummering'!$K$2</f>
        <v>20230131_1336</v>
      </c>
      <c r="CX51" s="302">
        <f t="shared" si="20"/>
        <v>4</v>
      </c>
      <c r="CY51" s="302" t="str">
        <f t="shared" si="21"/>
        <v/>
      </c>
      <c r="CZ51" s="435" t="str">
        <f t="shared" si="7"/>
        <v>Andre utgifter (Spesifiser i rader nedenfor)</v>
      </c>
      <c r="DA51" s="330">
        <f>'Forside og oppsummering'!$E$23</f>
        <v>0</v>
      </c>
      <c r="DB51" s="302" t="str">
        <f t="shared" si="22"/>
        <v>Prosjekt 1</v>
      </c>
      <c r="DC51" s="330" t="str">
        <f t="shared" si="8"/>
        <v>Alle estimerte kostnader for tjenesteutviklingsprosjektet (I året det søkes for)</v>
      </c>
      <c r="DD51" s="431" t="str">
        <f t="shared" si="9"/>
        <v>Andre utgifter (Spesifiser i rader nedenfor)</v>
      </c>
      <c r="DE51" s="302" t="str">
        <f t="shared" si="23"/>
        <v>P_dre utgifter (Spesifiser i rader nedenfor)</v>
      </c>
      <c r="DF51" s="302">
        <f t="shared" si="24"/>
        <v>0</v>
      </c>
      <c r="DG51" s="328">
        <v>0</v>
      </c>
      <c r="DH51" s="328">
        <v>0</v>
      </c>
      <c r="DI51" s="328">
        <v>0</v>
      </c>
      <c r="DJ51" s="328">
        <v>0</v>
      </c>
      <c r="DK51" s="328">
        <v>0</v>
      </c>
      <c r="DL51" s="328">
        <v>0</v>
      </c>
      <c r="DM51" s="328">
        <v>0</v>
      </c>
      <c r="DN51" s="328">
        <v>0</v>
      </c>
      <c r="DO51" s="328" t="str">
        <v>20230131_1336</v>
      </c>
      <c r="DP51" s="328">
        <v>4</v>
      </c>
      <c r="EG51" s="271">
        <v>0</v>
      </c>
      <c r="EH51" s="271" t="str">
        <v>Kompetansetiltak (grunn-, videre- og etterutdanning)</v>
      </c>
      <c r="EI51" s="271" t="str">
        <v>Bachelorutdanning helse- og sosialfag</v>
      </c>
      <c r="EJ51" s="271" t="str">
        <v>2.3c</v>
      </c>
      <c r="EK51" s="271" t="str">
        <v>2.3c</v>
      </c>
      <c r="EL51" s="271" t="str">
        <v>Vernepleie</v>
      </c>
      <c r="EM51" s="271">
        <v>0</v>
      </c>
      <c r="EN51" s="271">
        <v>0</v>
      </c>
      <c r="EO51" s="271">
        <v>0</v>
      </c>
      <c r="EP51" s="271">
        <v>0</v>
      </c>
      <c r="EQ51" s="271">
        <v>0</v>
      </c>
      <c r="ER51" s="271">
        <v>0</v>
      </c>
      <c r="ES51" s="271">
        <v>0</v>
      </c>
      <c r="ET51" s="271" t="str">
        <v/>
      </c>
      <c r="EU51" s="271" t="str">
        <v>20230131_1336</v>
      </c>
      <c r="EV51" s="271">
        <v>3</v>
      </c>
      <c r="EW51" s="275">
        <v>49</v>
      </c>
    </row>
    <row r="52" spans="5:153" x14ac:dyDescent="0.3">
      <c r="E52" s="262">
        <v>0</v>
      </c>
      <c r="F52" s="262">
        <v>0</v>
      </c>
      <c r="G52" s="262">
        <v>0</v>
      </c>
      <c r="H52" s="262">
        <v>0</v>
      </c>
      <c r="I52" s="275"/>
      <c r="J52" s="275"/>
      <c r="K52" s="302" t="b">
        <f>H52='Kompetansetilskudd og BPA'!$E$12</f>
        <v>0</v>
      </c>
      <c r="L52" s="302" t="b">
        <f t="shared" si="38"/>
        <v>0</v>
      </c>
      <c r="M52" s="302" t="b">
        <f t="shared" si="10"/>
        <v>0</v>
      </c>
      <c r="N52" s="302" t="b">
        <f t="shared" si="11"/>
        <v>0</v>
      </c>
      <c r="O52" s="302" t="b">
        <f t="shared" si="25"/>
        <v>0</v>
      </c>
      <c r="P52" s="302" t="b">
        <f t="shared" si="33"/>
        <v>0</v>
      </c>
      <c r="Q52" s="263" t="b">
        <v>0</v>
      </c>
      <c r="R52" s="263" t="b">
        <v>0</v>
      </c>
      <c r="S52" s="263" t="b">
        <v>0</v>
      </c>
      <c r="T52" s="263">
        <v>3</v>
      </c>
      <c r="U52" s="263" t="str">
        <v>2.5d</v>
      </c>
      <c r="V52" s="263" t="str">
        <v>Velferdsteknologien ABC</v>
      </c>
      <c r="W52" s="261" t="b">
        <v>0</v>
      </c>
      <c r="X52" s="261" t="b">
        <v>0</v>
      </c>
      <c r="Y52" s="261" t="b">
        <v>0</v>
      </c>
      <c r="Z52" s="261">
        <v>3</v>
      </c>
      <c r="AA52" s="261" t="str">
        <v>2.6b</v>
      </c>
      <c r="AB52" s="261" t="str">
        <v>Kreftomsorg/lindrende pleie</v>
      </c>
      <c r="AC52" s="302" t="str">
        <f t="shared" si="12"/>
        <v/>
      </c>
      <c r="AD52" s="267">
        <f>'Forside og oppsummering'!$E$23</f>
        <v>0</v>
      </c>
      <c r="AE52" s="370" t="str">
        <f t="shared" si="39"/>
        <v>Kompetansetiltak (grunn-, videre- og etterutdanning)</v>
      </c>
      <c r="AF52" s="370" t="str">
        <f t="shared" si="40"/>
        <v>Annen internopplæring / korte etterutdanninger /kurs mv.</v>
      </c>
      <c r="AG52" s="375" t="str">
        <f t="shared" si="13"/>
        <v>2.6b</v>
      </c>
      <c r="AH52" s="375" t="str">
        <f t="shared" si="14"/>
        <v>2.6b</v>
      </c>
      <c r="AI52" s="375" t="str">
        <f t="shared" si="15"/>
        <v>Kreftomsorg/lindrende pleie</v>
      </c>
      <c r="AJ52" s="371" t="b">
        <v>0</v>
      </c>
      <c r="AK52" s="371" t="b">
        <v>0</v>
      </c>
      <c r="AL52" s="260" t="b">
        <v>0</v>
      </c>
      <c r="AM52" s="260">
        <v>3</v>
      </c>
      <c r="AN52" s="264" t="str">
        <v>2.3h</v>
      </c>
      <c r="AO52" s="264" t="str">
        <v/>
      </c>
      <c r="AP52" s="302">
        <f t="shared" si="36"/>
        <v>41</v>
      </c>
      <c r="AQ52" s="302" t="str">
        <f t="shared" si="37"/>
        <v/>
      </c>
      <c r="AR52" s="380" t="b">
        <v>0</v>
      </c>
      <c r="AS52" s="264" t="b">
        <v>0</v>
      </c>
      <c r="AT52" s="272">
        <v>0</v>
      </c>
      <c r="AU52" s="272" t="str">
        <v>Kompetansetiltak (grunn-, videre- og etterutdanning)</v>
      </c>
      <c r="AV52" s="272" t="str">
        <v>Bachelorutdanning helse- og sosialfag</v>
      </c>
      <c r="AW52" s="272" t="str">
        <v>2.3h</v>
      </c>
      <c r="AX52" s="272" t="str">
        <v>2.3h</v>
      </c>
      <c r="AY52" s="272" t="str">
        <v>Barnevernspedagogikk</v>
      </c>
      <c r="AZ52" s="302" cm="1">
        <f t="array" ref="AZ52">IF(OR($AR52,$AS52),"",IF(AND(NOT($AP52=FALSE),NOT(AZ$2=FALSE)),INDEX('Kompetansetilskudd og BPA'!$A$1:$R$149,$AP52,AZ$2),""))</f>
        <v>0</v>
      </c>
      <c r="BA52" s="302" cm="1">
        <f t="array" ref="BA52">IF(OR($AR52,$AS52),"",IF(AND(NOT($AP52=FALSE),NOT(BA$2=FALSE)),INDEX('Kompetansetilskudd og BPA'!$A$1:$R$149,$AP52,BA$2),""))</f>
        <v>0</v>
      </c>
      <c r="BB52" s="302" t="str" cm="1">
        <f t="array" ref="BB52">IF(OR($AR52,$AS52),"",IF(AND(NOT($AP52=FALSE),NOT(BB$2=FALSE)),INDEX('Kompetansetilskudd og BPA'!$A$1:$R$149,$AP52,BB$2),""))</f>
        <v/>
      </c>
      <c r="BC52" s="302" cm="1">
        <f t="array" ref="BC52">IF(OR($AR52,$AS52),"",IF(AND(NOT($AP52=FALSE),NOT(BC$2=FALSE)),INDEX('Kompetansetilskudd og BPA'!$A$1:$R$149,$AP52,BC$2),""))</f>
        <v>0</v>
      </c>
      <c r="BD52" s="302" cm="1">
        <f t="array" ref="BD52">IF(OR($AR52,$AS52),"",IF(AND(NOT($AP52=FALSE),NOT(BD$2=FALSE)),INDEX('Kompetansetilskudd og BPA'!$A$1:$R$149,$AP52,BD$2),""))</f>
        <v>0</v>
      </c>
      <c r="BE52" s="302" cm="1">
        <f t="array" ref="BE52">IF(OR($AR52,$AS52),"",IF(AND(NOT($AP52=FALSE),NOT(BE$2=FALSE)),INDEX('Kompetansetilskudd og BPA'!$A$1:$R$149,$AP52,BE$2),""))</f>
        <v>0</v>
      </c>
      <c r="BF52" s="302" t="str" cm="1">
        <f t="array" ref="BF52">IF(OR($AR52,$AS52),"",IF(AND(NOT($AP52=FALSE),NOT(BF$2=FALSE)),INDEX('Kompetansetilskudd og BPA'!$A$1:$R$149,$AP52,BF$2),""))</f>
        <v/>
      </c>
      <c r="BG52" s="302" cm="1">
        <f t="array" ref="BG52">IF(OR($AR52,$AS52),"",IF(AND(NOT($AP52=FALSE),NOT(BG$2=FALSE)),INDEX('Kompetansetilskudd og BPA'!$A$1:$R$149,$AP52,BG$2),""))</f>
        <v>0</v>
      </c>
      <c r="BH52" s="302" cm="1">
        <f t="array" ref="BH52">IF(OR($AR52,$AS52),"",IF(AND(NOT($AP52=FALSE),NOT(BH$2=FALSE)),INDEX('Kompetansetilskudd og BPA'!$A$1:$R$149,$AP52,BH$2),""))</f>
        <v>0</v>
      </c>
      <c r="BI52" s="302" t="str" cm="1">
        <f t="array" ref="BI52">IF(OR(AR52,AS52),"",IF(AND(NOT(BI$2=FALSE),NOT(AQ52="")),INDEX('Kompetansetilskudd og BPA'!$A$1:$R$149,$AQ52,BI$2),""))</f>
        <v/>
      </c>
      <c r="BJ52" s="376" t="str">
        <f>'Forside og oppsummering'!$K$2</f>
        <v>20230131_1336</v>
      </c>
      <c r="BK52" s="272">
        <v>3</v>
      </c>
      <c r="BL52" s="273">
        <v>0</v>
      </c>
      <c r="BM52" s="273" t="str">
        <v>Kompetansetiltak (grunn-, videre- og etterutdanning)</v>
      </c>
      <c r="BN52" s="273" t="str">
        <v>Bachelorutdanning helse- og sosialfag</v>
      </c>
      <c r="BO52" s="273" t="str">
        <v>2.3h</v>
      </c>
      <c r="BP52" s="273" t="str">
        <v>2.3h</v>
      </c>
      <c r="BQ52" s="273" t="str">
        <v>Barnevernspedagogikk</v>
      </c>
      <c r="BR52" s="273">
        <v>0</v>
      </c>
      <c r="BS52" s="273">
        <v>0</v>
      </c>
      <c r="BT52" s="273">
        <v>0</v>
      </c>
      <c r="BU52" s="273">
        <v>0</v>
      </c>
      <c r="BV52" s="273">
        <v>0</v>
      </c>
      <c r="BW52" s="273">
        <v>0</v>
      </c>
      <c r="BX52" s="273">
        <v>0</v>
      </c>
      <c r="BY52" s="273" t="str">
        <v/>
      </c>
      <c r="BZ52" s="273" t="str">
        <v>20230131_1336</v>
      </c>
      <c r="CA52" s="273">
        <v>3</v>
      </c>
      <c r="CB52" s="302" t="b">
        <f t="shared" si="35"/>
        <v>1</v>
      </c>
      <c r="CD52" s="315">
        <v>0</v>
      </c>
      <c r="CE52" s="315">
        <v>0</v>
      </c>
      <c r="CF52" s="315" t="str">
        <v>Kostnadsbetegnelse:</v>
      </c>
      <c r="CG52" s="315"/>
      <c r="CH52" s="315"/>
      <c r="CI52" s="315"/>
      <c r="CJ52" s="315"/>
      <c r="CK52" s="315"/>
      <c r="CL52" s="315"/>
      <c r="CM52" s="315"/>
      <c r="CN52" s="315" t="str">
        <v>Beløp:</v>
      </c>
      <c r="CO52" s="319" t="b">
        <f t="shared" si="29"/>
        <v>0</v>
      </c>
      <c r="CP52" s="319" t="b">
        <f t="shared" si="30"/>
        <v>0</v>
      </c>
      <c r="CQ52" s="319" t="b">
        <f t="shared" si="5"/>
        <v>0</v>
      </c>
      <c r="CR52" s="319" t="b">
        <f t="shared" si="41"/>
        <v>1</v>
      </c>
      <c r="CS52" s="430" t="b">
        <f t="shared" si="16"/>
        <v>0</v>
      </c>
      <c r="CT52" s="302" t="str">
        <f t="shared" si="17"/>
        <v/>
      </c>
      <c r="CU52" s="302" t="b">
        <f t="shared" si="18"/>
        <v>1</v>
      </c>
      <c r="CV52" s="319" t="b">
        <f t="shared" si="19"/>
        <v>0</v>
      </c>
      <c r="CW52" s="302" t="str">
        <f>'Forside og oppsummering'!$K$2</f>
        <v>20230131_1336</v>
      </c>
      <c r="CX52" s="302">
        <f t="shared" si="20"/>
        <v>4</v>
      </c>
      <c r="CY52" s="302" t="str">
        <f t="shared" si="21"/>
        <v/>
      </c>
      <c r="CZ52" s="435">
        <f t="shared" si="7"/>
        <v>0</v>
      </c>
      <c r="DA52" s="330">
        <f>'Forside og oppsummering'!$E$23</f>
        <v>0</v>
      </c>
      <c r="DB52" s="302" t="str">
        <f t="shared" si="22"/>
        <v>Prosjekt 1</v>
      </c>
      <c r="DC52" s="330" t="str">
        <f t="shared" si="8"/>
        <v>Alle estimerte kostnader for tjenesteutviklingsprosjektet (I året det søkes for)</v>
      </c>
      <c r="DD52" s="431">
        <f t="shared" si="9"/>
        <v>0</v>
      </c>
      <c r="DE52" s="302" t="e">
        <f t="shared" si="23"/>
        <v>#VALUE!</v>
      </c>
      <c r="DF52" s="302" t="str">
        <f t="shared" si="24"/>
        <v>Kostnadsbetegnelse:</v>
      </c>
      <c r="DG52" s="328">
        <v>0</v>
      </c>
      <c r="DH52" s="328">
        <v>0</v>
      </c>
      <c r="DI52" s="328">
        <v>0</v>
      </c>
      <c r="DJ52" s="328">
        <v>0</v>
      </c>
      <c r="DK52" s="328">
        <v>0</v>
      </c>
      <c r="DL52" s="328">
        <v>0</v>
      </c>
      <c r="DM52" s="328">
        <v>0</v>
      </c>
      <c r="DN52" s="328" t="str">
        <v>Beløp:</v>
      </c>
      <c r="DO52" s="328" t="str">
        <v>20230131_1336</v>
      </c>
      <c r="DP52" s="328">
        <v>4</v>
      </c>
      <c r="EG52" s="271">
        <v>0</v>
      </c>
      <c r="EH52" s="271" t="str">
        <v>Kompetansetiltak (grunn-, videre- og etterutdanning)</v>
      </c>
      <c r="EI52" s="271" t="str">
        <v>Bachelorutdanning helse- og sosialfag</v>
      </c>
      <c r="EJ52" s="271" t="str">
        <v>2.3d</v>
      </c>
      <c r="EK52" s="271" t="str">
        <v>2.3d</v>
      </c>
      <c r="EL52" s="271" t="str">
        <v>Desentralisert vernepleie</v>
      </c>
      <c r="EM52" s="271">
        <v>0</v>
      </c>
      <c r="EN52" s="271">
        <v>0</v>
      </c>
      <c r="EO52" s="271">
        <v>0</v>
      </c>
      <c r="EP52" s="271">
        <v>0</v>
      </c>
      <c r="EQ52" s="271">
        <v>0</v>
      </c>
      <c r="ER52" s="271">
        <v>0</v>
      </c>
      <c r="ES52" s="271">
        <v>0</v>
      </c>
      <c r="ET52" s="271" t="str">
        <v/>
      </c>
      <c r="EU52" s="271" t="str">
        <v>20230131_1336</v>
      </c>
      <c r="EV52" s="271">
        <v>3</v>
      </c>
      <c r="EW52" s="436">
        <v>50</v>
      </c>
    </row>
    <row r="53" spans="5:153" x14ac:dyDescent="0.3">
      <c r="E53" s="262">
        <v>0</v>
      </c>
      <c r="F53" s="262">
        <v>0</v>
      </c>
      <c r="G53" s="262" t="str">
        <v/>
      </c>
      <c r="H53" s="262">
        <v>0</v>
      </c>
      <c r="I53" s="275"/>
      <c r="J53" s="275"/>
      <c r="K53" s="302" t="b">
        <f>H53='Kompetansetilskudd og BPA'!$E$12</f>
        <v>0</v>
      </c>
      <c r="L53" s="302" t="b">
        <f t="shared" si="38"/>
        <v>0</v>
      </c>
      <c r="M53" s="302" t="b">
        <f t="shared" si="10"/>
        <v>0</v>
      </c>
      <c r="N53" s="302">
        <f t="shared" si="11"/>
        <v>3</v>
      </c>
      <c r="O53" s="302" t="str">
        <f t="shared" si="25"/>
        <v/>
      </c>
      <c r="P53" s="302">
        <f t="shared" si="33"/>
        <v>0</v>
      </c>
      <c r="Q53" s="263" t="b">
        <v>0</v>
      </c>
      <c r="R53" s="263" t="b">
        <v>0</v>
      </c>
      <c r="S53" s="263" t="b">
        <v>0</v>
      </c>
      <c r="T53" s="263">
        <v>3</v>
      </c>
      <c r="U53" s="263" t="str">
        <v>2.5e</v>
      </c>
      <c r="V53" s="263" t="str">
        <v>Musikkbasert miljøbehandling</v>
      </c>
      <c r="W53" s="261" t="b">
        <v>0</v>
      </c>
      <c r="X53" s="261" t="b">
        <v>0</v>
      </c>
      <c r="Y53" s="261" t="b">
        <v>0</v>
      </c>
      <c r="Z53" s="261">
        <v>3</v>
      </c>
      <c r="AA53" s="261" t="str">
        <v>2.6c</v>
      </c>
      <c r="AB53" s="261" t="str">
        <v>Annet</v>
      </c>
      <c r="AC53" s="302" t="str">
        <f t="shared" si="12"/>
        <v>2.6d</v>
      </c>
      <c r="AD53" s="267">
        <f>'Forside og oppsummering'!$E$23</f>
        <v>0</v>
      </c>
      <c r="AE53" s="370" t="str">
        <f t="shared" si="39"/>
        <v>Kompetansetiltak (grunn-, videre- og etterutdanning)</v>
      </c>
      <c r="AF53" s="370" t="str">
        <f t="shared" si="40"/>
        <v>Annen internopplæring / korte etterutdanninger /kurs mv.</v>
      </c>
      <c r="AG53" s="375" t="str">
        <f t="shared" si="13"/>
        <v>2.6c</v>
      </c>
      <c r="AH53" s="375" t="str">
        <f t="shared" si="14"/>
        <v>2.6c</v>
      </c>
      <c r="AI53" s="375" t="str">
        <f t="shared" si="15"/>
        <v>Annet</v>
      </c>
      <c r="AJ53" s="371" t="b">
        <v>0</v>
      </c>
      <c r="AK53" s="371" t="b">
        <v>0</v>
      </c>
      <c r="AL53" s="260" t="b">
        <v>0</v>
      </c>
      <c r="AM53" s="260">
        <v>3</v>
      </c>
      <c r="AN53" s="264" t="str">
        <v>2.3i</v>
      </c>
      <c r="AO53" s="264" t="str">
        <v>2.3j</v>
      </c>
      <c r="AP53" s="302">
        <f t="shared" si="36"/>
        <v>42</v>
      </c>
      <c r="AQ53" s="302">
        <f t="shared" si="37"/>
        <v>45</v>
      </c>
      <c r="AR53" s="380" t="b">
        <v>0</v>
      </c>
      <c r="AS53" s="264" t="b">
        <v>0</v>
      </c>
      <c r="AT53" s="272">
        <v>0</v>
      </c>
      <c r="AU53" s="272" t="str">
        <v>Kompetansetiltak (grunn-, videre- og etterutdanning)</v>
      </c>
      <c r="AV53" s="272" t="str">
        <v>Bachelorutdanning helse- og sosialfag</v>
      </c>
      <c r="AW53" s="272" t="str">
        <v>2.3i</v>
      </c>
      <c r="AX53" s="272" t="str">
        <v>2.3i</v>
      </c>
      <c r="AY53" s="272" t="str">
        <v>Annen bachelorutdanning</v>
      </c>
      <c r="AZ53" s="302" cm="1">
        <f t="array" ref="AZ53">IF(OR($AR53,$AS53),"",IF(AND(NOT($AP53=FALSE),NOT(AZ$2=FALSE)),INDEX('Kompetansetilskudd og BPA'!$A$1:$R$149,$AP53,AZ$2),""))</f>
        <v>0</v>
      </c>
      <c r="BA53" s="302" cm="1">
        <f t="array" ref="BA53">IF(OR($AR53,$AS53),"",IF(AND(NOT($AP53=FALSE),NOT(BA$2=FALSE)),INDEX('Kompetansetilskudd og BPA'!$A$1:$R$149,$AP53,BA$2),""))</f>
        <v>0</v>
      </c>
      <c r="BB53" s="302" t="str" cm="1">
        <f t="array" ref="BB53">IF(OR($AR53,$AS53),"",IF(AND(NOT($AP53=FALSE),NOT(BB$2=FALSE)),INDEX('Kompetansetilskudd og BPA'!$A$1:$R$149,$AP53,BB$2),""))</f>
        <v/>
      </c>
      <c r="BC53" s="302" cm="1">
        <f t="array" ref="BC53">IF(OR($AR53,$AS53),"",IF(AND(NOT($AP53=FALSE),NOT(BC$2=FALSE)),INDEX('Kompetansetilskudd og BPA'!$A$1:$R$149,$AP53,BC$2),""))</f>
        <v>0</v>
      </c>
      <c r="BD53" s="302" cm="1">
        <f t="array" ref="BD53">IF(OR($AR53,$AS53),"",IF(AND(NOT($AP53=FALSE),NOT(BD$2=FALSE)),INDEX('Kompetansetilskudd og BPA'!$A$1:$R$149,$AP53,BD$2),""))</f>
        <v>0</v>
      </c>
      <c r="BE53" s="302" cm="1">
        <f t="array" ref="BE53">IF(OR($AR53,$AS53),"",IF(AND(NOT($AP53=FALSE),NOT(BE$2=FALSE)),INDEX('Kompetansetilskudd og BPA'!$A$1:$R$149,$AP53,BE$2),""))</f>
        <v>0</v>
      </c>
      <c r="BF53" s="302" t="str" cm="1">
        <f t="array" ref="BF53">IF(OR($AR53,$AS53),"",IF(AND(NOT($AP53=FALSE),NOT(BF$2=FALSE)),INDEX('Kompetansetilskudd og BPA'!$A$1:$R$149,$AP53,BF$2),""))</f>
        <v/>
      </c>
      <c r="BG53" s="302" cm="1">
        <f t="array" ref="BG53">IF(OR($AR53,$AS53),"",IF(AND(NOT($AP53=FALSE),NOT(BG$2=FALSE)),INDEX('Kompetansetilskudd og BPA'!$A$1:$R$149,$AP53,BG$2),""))</f>
        <v>0</v>
      </c>
      <c r="BH53" s="302" cm="1">
        <f t="array" ref="BH53">IF(OR($AR53,$AS53),"",IF(AND(NOT($AP53=FALSE),NOT(BH$2=FALSE)),INDEX('Kompetansetilskudd og BPA'!$A$1:$R$149,$AP53,BH$2),""))</f>
        <v>0</v>
      </c>
      <c r="BI53" s="302" cm="1">
        <f t="array" ref="BI53">IF(OR(AR53,AS53),"",IF(AND(NOT(BI$2=FALSE),NOT(AQ53="")),INDEX('Kompetansetilskudd og BPA'!$A$1:$R$149,$AQ53,BI$2),""))</f>
        <v>0</v>
      </c>
      <c r="BJ53" s="376" t="str">
        <f>'Forside og oppsummering'!$K$2</f>
        <v>20230131_1336</v>
      </c>
      <c r="BK53" s="272">
        <v>3</v>
      </c>
      <c r="BL53" s="273">
        <v>0</v>
      </c>
      <c r="BM53" s="273" t="str">
        <v>Kompetansetiltak (grunn-, videre- og etterutdanning)</v>
      </c>
      <c r="BN53" s="273" t="str">
        <v>Bachelorutdanning helse- og sosialfag</v>
      </c>
      <c r="BO53" s="273" t="str">
        <v>2.3i</v>
      </c>
      <c r="BP53" s="273" t="str">
        <v>2.3i</v>
      </c>
      <c r="BQ53" s="273" t="str">
        <v>Annen bachelorutdanning</v>
      </c>
      <c r="BR53" s="273">
        <v>0</v>
      </c>
      <c r="BS53" s="273">
        <v>0</v>
      </c>
      <c r="BT53" s="273">
        <v>0</v>
      </c>
      <c r="BU53" s="273">
        <v>0</v>
      </c>
      <c r="BV53" s="273">
        <v>0</v>
      </c>
      <c r="BW53" s="273">
        <v>0</v>
      </c>
      <c r="BX53" s="273">
        <v>0</v>
      </c>
      <c r="BY53" s="273">
        <v>0</v>
      </c>
      <c r="BZ53" s="273" t="str">
        <v>20230131_1336</v>
      </c>
      <c r="CA53" s="273">
        <v>3</v>
      </c>
      <c r="CB53" s="302" t="b">
        <f t="shared" si="35"/>
        <v>1</v>
      </c>
      <c r="CD53" s="315" cm="1">
        <f t="array" ref="CD53:CF57">'Prosjekt 1'!$C$60:$E$64</f>
        <v>0</v>
      </c>
      <c r="CE53" s="315" t="str">
        <v>P1.5g</v>
      </c>
      <c r="CF53" s="315">
        <v>0</v>
      </c>
      <c r="CG53" s="315"/>
      <c r="CH53" s="315"/>
      <c r="CI53" s="315"/>
      <c r="CJ53" s="315"/>
      <c r="CK53" s="315"/>
      <c r="CL53" s="315"/>
      <c r="CM53" s="315"/>
      <c r="CN53" s="315">
        <v>0</v>
      </c>
      <c r="CO53" s="319" t="b">
        <f t="shared" si="29"/>
        <v>0</v>
      </c>
      <c r="CP53" s="319" t="b">
        <f t="shared" si="30"/>
        <v>0</v>
      </c>
      <c r="CQ53" s="319" t="b">
        <f t="shared" si="5"/>
        <v>0</v>
      </c>
      <c r="CR53" s="319" t="b">
        <f t="shared" si="41"/>
        <v>1</v>
      </c>
      <c r="CS53" s="430" t="b">
        <f t="shared" si="16"/>
        <v>0</v>
      </c>
      <c r="CT53" s="302" t="str">
        <f t="shared" si="17"/>
        <v/>
      </c>
      <c r="CU53" s="302" t="b">
        <f t="shared" si="18"/>
        <v>1</v>
      </c>
      <c r="CV53" s="319" t="b">
        <f t="shared" si="19"/>
        <v>0</v>
      </c>
      <c r="CW53" s="302" t="str">
        <f>'Forside og oppsummering'!$K$2</f>
        <v>20230131_1336</v>
      </c>
      <c r="CX53" s="302">
        <f t="shared" si="20"/>
        <v>4</v>
      </c>
      <c r="CY53" s="302" t="str">
        <f t="shared" si="21"/>
        <v/>
      </c>
      <c r="CZ53" s="435" t="str">
        <f t="shared" si="7"/>
        <v>P1.5g</v>
      </c>
      <c r="DA53" s="330">
        <f>'Forside og oppsummering'!$E$23</f>
        <v>0</v>
      </c>
      <c r="DB53" s="302" t="str">
        <f t="shared" si="22"/>
        <v>Prosjekt 1</v>
      </c>
      <c r="DC53" s="330" t="str">
        <f t="shared" si="8"/>
        <v>Alle estimerte kostnader for tjenesteutviklingsprosjektet (I året det søkes for)</v>
      </c>
      <c r="DD53" s="431" t="str">
        <f t="shared" si="9"/>
        <v>P1.5g</v>
      </c>
      <c r="DE53" s="302" t="str">
        <f t="shared" si="23"/>
        <v>P_.5g</v>
      </c>
      <c r="DF53" s="302">
        <f t="shared" si="24"/>
        <v>0</v>
      </c>
      <c r="DG53" s="328">
        <v>0</v>
      </c>
      <c r="DH53" s="328">
        <v>0</v>
      </c>
      <c r="DI53" s="328">
        <v>0</v>
      </c>
      <c r="DJ53" s="328">
        <v>0</v>
      </c>
      <c r="DK53" s="328">
        <v>0</v>
      </c>
      <c r="DL53" s="328">
        <v>0</v>
      </c>
      <c r="DM53" s="328">
        <v>0</v>
      </c>
      <c r="DN53" s="328">
        <v>0</v>
      </c>
      <c r="DO53" s="328" t="str">
        <v>20230131_1336</v>
      </c>
      <c r="DP53" s="328">
        <v>4</v>
      </c>
      <c r="EG53" s="271">
        <v>0</v>
      </c>
      <c r="EH53" s="271" t="str">
        <v>Kompetansetiltak (grunn-, videre- og etterutdanning)</v>
      </c>
      <c r="EI53" s="271" t="str">
        <v>Bachelorutdanning helse- og sosialfag</v>
      </c>
      <c r="EJ53" s="271" t="str">
        <v>2.3e</v>
      </c>
      <c r="EK53" s="271" t="str">
        <v>2.3e</v>
      </c>
      <c r="EL53" s="271" t="str">
        <v>Fysioterapi</v>
      </c>
      <c r="EM53" s="271">
        <v>0</v>
      </c>
      <c r="EN53" s="271">
        <v>0</v>
      </c>
      <c r="EO53" s="271">
        <v>0</v>
      </c>
      <c r="EP53" s="271">
        <v>0</v>
      </c>
      <c r="EQ53" s="271">
        <v>0</v>
      </c>
      <c r="ER53" s="271">
        <v>0</v>
      </c>
      <c r="ES53" s="271">
        <v>0</v>
      </c>
      <c r="ET53" s="271" t="str">
        <v/>
      </c>
      <c r="EU53" s="271" t="str">
        <v>20230131_1336</v>
      </c>
      <c r="EV53" s="271">
        <v>3</v>
      </c>
      <c r="EW53" s="275">
        <v>51</v>
      </c>
    </row>
    <row r="54" spans="5:153" x14ac:dyDescent="0.3">
      <c r="E54" s="262">
        <v>0</v>
      </c>
      <c r="F54" s="262">
        <v>0</v>
      </c>
      <c r="G54" s="262">
        <v>0</v>
      </c>
      <c r="H54" s="262" t="str">
        <v>Utdanningstype</v>
      </c>
      <c r="I54" s="275"/>
      <c r="J54" s="275"/>
      <c r="K54" s="302" t="b">
        <f>H54='Kompetansetilskudd og BPA'!$E$12</f>
        <v>0</v>
      </c>
      <c r="L54" s="302" t="b">
        <f t="shared" si="38"/>
        <v>0</v>
      </c>
      <c r="M54" s="302" t="b">
        <f t="shared" si="10"/>
        <v>0</v>
      </c>
      <c r="N54" s="302" t="b">
        <f t="shared" si="11"/>
        <v>0</v>
      </c>
      <c r="O54" s="302" t="b">
        <f t="shared" si="25"/>
        <v>0</v>
      </c>
      <c r="P54" s="302" t="b">
        <f t="shared" si="33"/>
        <v>0</v>
      </c>
      <c r="Q54" s="263" t="b">
        <v>1</v>
      </c>
      <c r="R54" s="263" t="b">
        <v>1</v>
      </c>
      <c r="S54" s="263" t="b">
        <v>0</v>
      </c>
      <c r="T54" s="263">
        <v>5</v>
      </c>
      <c r="U54" s="263" t="str">
        <v>2.5f</v>
      </c>
      <c r="V54" s="263" t="str">
        <v>Eventuell tilbakemelding fra saksbehandler til kommunen angående ABC-opplæring. (Det som skrives her fremkommer på tilskuddsbrevet til kommunen)</v>
      </c>
      <c r="W54" s="261" t="b">
        <v>1</v>
      </c>
      <c r="X54" s="261" t="b">
        <v>1</v>
      </c>
      <c r="Y54" s="261" t="b">
        <v>0</v>
      </c>
      <c r="Z54" s="261">
        <v>5</v>
      </c>
      <c r="AA54" s="261" t="str">
        <v>2.6d</v>
      </c>
      <c r="AB54" s="261" t="str">
        <v>Eventuell tilbakemelding fra saksbehandler til kommunen angående Annen internopplæring / korte etterutdanninger /kurs mv.. (Det som skrives her fremkommer på tilskuddsbrevet til kommunen)</v>
      </c>
      <c r="AC54" s="302" t="str">
        <f t="shared" si="12"/>
        <v/>
      </c>
      <c r="AD54" s="267">
        <f>'Forside og oppsummering'!$E$23</f>
        <v>0</v>
      </c>
      <c r="AE54" s="370" t="str">
        <f t="shared" si="39"/>
        <v>Kompetansetiltak (grunn-, videre- og etterutdanning)</v>
      </c>
      <c r="AF54" s="370" t="str">
        <f t="shared" si="40"/>
        <v>Annen internopplæring / korte etterutdanninger /kurs mv.</v>
      </c>
      <c r="AG54" s="375" t="str">
        <f t="shared" si="13"/>
        <v>2.6d_saksbehandlerkommentar</v>
      </c>
      <c r="AH54" s="375" t="str">
        <f t="shared" si="14"/>
        <v>2.6d_saksbehandlerkommentar</v>
      </c>
      <c r="AI54" s="375" t="str">
        <f t="shared" si="15"/>
        <v>Eventuell tilbakemelding fra saksbehandler til kommunen angående Annen internopplæring / korte etterutdanninger /kurs mv.. (Det som skrives her fremkommer på tilskuddsbrevet til kommunen)</v>
      </c>
      <c r="AJ54" s="371" t="b">
        <v>1</v>
      </c>
      <c r="AK54" s="371" t="b">
        <v>1</v>
      </c>
      <c r="AL54" s="260" t="b">
        <v>0</v>
      </c>
      <c r="AM54" s="260">
        <v>5</v>
      </c>
      <c r="AN54" s="264" t="str">
        <v>2.3j</v>
      </c>
      <c r="AO54" s="264" t="str">
        <v/>
      </c>
      <c r="AP54" s="302">
        <f t="shared" si="36"/>
        <v>45</v>
      </c>
      <c r="AQ54" s="302" t="str">
        <f t="shared" si="37"/>
        <v/>
      </c>
      <c r="AR54" s="380" t="b">
        <v>1</v>
      </c>
      <c r="AS54" s="264" t="b">
        <v>0</v>
      </c>
      <c r="AT54" s="272">
        <v>0</v>
      </c>
      <c r="AU54" s="272" t="str">
        <v>Kompetansetiltak (grunn-, videre- og etterutdanning)</v>
      </c>
      <c r="AV54" s="272" t="str">
        <v>Bachelorutdanning helse- og sosialfag</v>
      </c>
      <c r="AW54" s="272" t="str">
        <v>2.3j_saksbehandlerkommentar</v>
      </c>
      <c r="AX54" s="272" t="str">
        <v>2.3j_saksbehandlerkommentar</v>
      </c>
      <c r="AY54" s="272" t="str">
        <v>Eventuell tilbakemelding fra saksbehandler til kommunen angående Bachelorutdanning helse- og sosialfag. (Det som skrives her fremkommer på tilskuddsbrevet til kommunen)</v>
      </c>
      <c r="AZ54" s="302" t="str" cm="1">
        <f t="array" ref="AZ54">IF(OR($AR54,$AS54),"",IF(AND(NOT($AP54=FALSE),NOT(AZ$2=FALSE)),INDEX('Kompetansetilskudd og BPA'!$A$1:$R$149,$AP54,AZ$2),""))</f>
        <v/>
      </c>
      <c r="BA54" s="302" t="str" cm="1">
        <f t="array" ref="BA54">IF(OR($AR54,$AS54),"",IF(AND(NOT($AP54=FALSE),NOT(BA$2=FALSE)),INDEX('Kompetansetilskudd og BPA'!$A$1:$R$149,$AP54,BA$2),""))</f>
        <v/>
      </c>
      <c r="BB54" s="302" t="str" cm="1">
        <f t="array" ref="BB54">IF(OR($AR54,$AS54),"",IF(AND(NOT($AP54=FALSE),NOT(BB$2=FALSE)),INDEX('Kompetansetilskudd og BPA'!$A$1:$R$149,$AP54,BB$2),""))</f>
        <v/>
      </c>
      <c r="BC54" s="302" t="str" cm="1">
        <f t="array" ref="BC54">IF(OR($AR54,$AS54),"",IF(AND(NOT($AP54=FALSE),NOT(BC$2=FALSE)),INDEX('Kompetansetilskudd og BPA'!$A$1:$R$149,$AP54,BC$2),""))</f>
        <v/>
      </c>
      <c r="BD54" s="302" t="str" cm="1">
        <f t="array" ref="BD54">IF(OR($AR54,$AS54),"",IF(AND(NOT($AP54=FALSE),NOT(BD$2=FALSE)),INDEX('Kompetansetilskudd og BPA'!$A$1:$R$149,$AP54,BD$2),""))</f>
        <v/>
      </c>
      <c r="BE54" s="302" t="str" cm="1">
        <f t="array" ref="BE54">IF(OR($AR54,$AS54),"",IF(AND(NOT($AP54=FALSE),NOT(BE$2=FALSE)),INDEX('Kompetansetilskudd og BPA'!$A$1:$R$149,$AP54,BE$2),""))</f>
        <v/>
      </c>
      <c r="BF54" s="302" t="str" cm="1">
        <f t="array" ref="BF54">IF(OR($AR54,$AS54),"",IF(AND(NOT($AP54=FALSE),NOT(BF$2=FALSE)),INDEX('Kompetansetilskudd og BPA'!$A$1:$R$149,$AP54,BF$2),""))</f>
        <v/>
      </c>
      <c r="BG54" s="302" t="str" cm="1">
        <f t="array" ref="BG54">IF(OR($AR54,$AS54),"",IF(AND(NOT($AP54=FALSE),NOT(BG$2=FALSE)),INDEX('Kompetansetilskudd og BPA'!$A$1:$R$149,$AP54,BG$2),""))</f>
        <v/>
      </c>
      <c r="BH54" s="302" t="str" cm="1">
        <f t="array" ref="BH54">IF(OR($AR54,$AS54),"",IF(AND(NOT($AP54=FALSE),NOT(BH$2=FALSE)),INDEX('Kompetansetilskudd og BPA'!$A$1:$R$149,$AP54,BH$2),""))</f>
        <v/>
      </c>
      <c r="BI54" s="302" t="str" cm="1">
        <f t="array" ref="BI54">IF(OR(AR54,AS54),"",IF(AND(NOT(BI$2=FALSE),NOT(AQ54="")),INDEX('Kompetansetilskudd og BPA'!$A$1:$R$149,$AQ54,BI$2),""))</f>
        <v/>
      </c>
      <c r="BJ54" s="376" t="str">
        <f>'Forside og oppsummering'!$K$2</f>
        <v>20230131_1336</v>
      </c>
      <c r="BK54" s="272">
        <v>5</v>
      </c>
      <c r="BL54" s="273">
        <v>0</v>
      </c>
      <c r="BM54" s="273" t="str">
        <v>Kompetansetiltak (grunn-, videre- og etterutdanning)</v>
      </c>
      <c r="BN54" s="273" t="str">
        <v>Bachelorutdanning helse- og sosialfag</v>
      </c>
      <c r="BO54" s="273" t="str">
        <v>2.3j_saksbehandlerkommentar</v>
      </c>
      <c r="BP54" s="273" t="str">
        <v>2.3j_saksbehandlerkommentar</v>
      </c>
      <c r="BQ54" s="273" t="str">
        <v>Eventuell tilbakemelding fra saksbehandler til kommunen angående Bachelorutdanning helse- og sosialfag. (Det som skrives her fremkommer på tilskuddsbrevet til kommunen)</v>
      </c>
      <c r="BR54" s="273" t="str">
        <v/>
      </c>
      <c r="BS54" s="273" t="str">
        <v/>
      </c>
      <c r="BT54" s="273" t="str">
        <v/>
      </c>
      <c r="BU54" s="273" t="str">
        <v/>
      </c>
      <c r="BV54" s="273" t="str">
        <v/>
      </c>
      <c r="BW54" s="273" t="str">
        <v/>
      </c>
      <c r="BX54" s="273" t="str">
        <v/>
      </c>
      <c r="BY54" s="273" t="str">
        <v/>
      </c>
      <c r="BZ54" s="273" t="str">
        <v>20230131_1336</v>
      </c>
      <c r="CA54" s="273">
        <v>5</v>
      </c>
      <c r="CB54" s="302" t="b">
        <f t="shared" si="35"/>
        <v>1</v>
      </c>
      <c r="CD54" s="315">
        <v>0</v>
      </c>
      <c r="CE54" s="315" t="str">
        <v>P1.5h</v>
      </c>
      <c r="CF54" s="315">
        <v>0</v>
      </c>
      <c r="CG54" s="315"/>
      <c r="CH54" s="315"/>
      <c r="CI54" s="315"/>
      <c r="CJ54" s="315"/>
      <c r="CK54" s="315"/>
      <c r="CL54" s="315"/>
      <c r="CM54" s="315"/>
      <c r="CN54" s="315">
        <v>0</v>
      </c>
      <c r="CO54" s="319" t="b">
        <f t="shared" si="29"/>
        <v>0</v>
      </c>
      <c r="CP54" s="319" t="b">
        <f t="shared" si="30"/>
        <v>0</v>
      </c>
      <c r="CQ54" s="319" t="b">
        <f t="shared" si="5"/>
        <v>0</v>
      </c>
      <c r="CR54" s="319" t="b">
        <f t="shared" si="41"/>
        <v>1</v>
      </c>
      <c r="CS54" s="430" t="b">
        <f t="shared" si="16"/>
        <v>0</v>
      </c>
      <c r="CT54" s="302" t="str">
        <f t="shared" si="17"/>
        <v/>
      </c>
      <c r="CU54" s="302" t="b">
        <f t="shared" si="18"/>
        <v>1</v>
      </c>
      <c r="CV54" s="319" t="b">
        <f t="shared" si="19"/>
        <v>0</v>
      </c>
      <c r="CW54" s="302" t="str">
        <f>'Forside og oppsummering'!$K$2</f>
        <v>20230131_1336</v>
      </c>
      <c r="CX54" s="302">
        <f t="shared" si="20"/>
        <v>4</v>
      </c>
      <c r="CY54" s="302" t="str">
        <f t="shared" si="21"/>
        <v/>
      </c>
      <c r="CZ54" s="435" t="str">
        <f t="shared" si="7"/>
        <v>P1.5h</v>
      </c>
      <c r="DA54" s="330">
        <f>'Forside og oppsummering'!$E$23</f>
        <v>0</v>
      </c>
      <c r="DB54" s="302" t="str">
        <f t="shared" si="22"/>
        <v>Prosjekt 1</v>
      </c>
      <c r="DC54" s="330" t="str">
        <f t="shared" si="8"/>
        <v>Alle estimerte kostnader for tjenesteutviklingsprosjektet (I året det søkes for)</v>
      </c>
      <c r="DD54" s="431" t="str">
        <f t="shared" si="9"/>
        <v>P1.5h</v>
      </c>
      <c r="DE54" s="302" t="str">
        <f t="shared" si="23"/>
        <v>P_.5h</v>
      </c>
      <c r="DF54" s="302">
        <f t="shared" si="24"/>
        <v>0</v>
      </c>
      <c r="DG54" s="328">
        <v>0</v>
      </c>
      <c r="DH54" s="328">
        <v>0</v>
      </c>
      <c r="DI54" s="328">
        <v>0</v>
      </c>
      <c r="DJ54" s="328">
        <v>0</v>
      </c>
      <c r="DK54" s="328">
        <v>0</v>
      </c>
      <c r="DL54" s="328">
        <v>0</v>
      </c>
      <c r="DM54" s="328">
        <v>0</v>
      </c>
      <c r="DN54" s="328">
        <v>0</v>
      </c>
      <c r="DO54" s="328" t="str">
        <v>20230131_1336</v>
      </c>
      <c r="DP54" s="328">
        <v>4</v>
      </c>
      <c r="EG54" s="271">
        <v>0</v>
      </c>
      <c r="EH54" s="271" t="str">
        <v>Kompetansetiltak (grunn-, videre- og etterutdanning)</v>
      </c>
      <c r="EI54" s="271" t="str">
        <v>Bachelorutdanning helse- og sosialfag</v>
      </c>
      <c r="EJ54" s="271" t="str">
        <v>2.3f</v>
      </c>
      <c r="EK54" s="271" t="str">
        <v>2.3f</v>
      </c>
      <c r="EL54" s="271" t="str">
        <v>Ergoterapi</v>
      </c>
      <c r="EM54" s="271">
        <v>0</v>
      </c>
      <c r="EN54" s="271">
        <v>0</v>
      </c>
      <c r="EO54" s="271">
        <v>0</v>
      </c>
      <c r="EP54" s="271">
        <v>0</v>
      </c>
      <c r="EQ54" s="271">
        <v>0</v>
      </c>
      <c r="ER54" s="271">
        <v>0</v>
      </c>
      <c r="ES54" s="271">
        <v>0</v>
      </c>
      <c r="ET54" s="271" t="str">
        <v/>
      </c>
      <c r="EU54" s="271" t="str">
        <v>20230131_1336</v>
      </c>
      <c r="EV54" s="271">
        <v>3</v>
      </c>
      <c r="EW54" s="275">
        <v>52</v>
      </c>
    </row>
    <row r="55" spans="5:153" x14ac:dyDescent="0.3">
      <c r="E55" s="262">
        <v>0</v>
      </c>
      <c r="F55" s="262">
        <v>0</v>
      </c>
      <c r="G55" s="262" t="str">
        <v>2.4a</v>
      </c>
      <c r="H55" s="262" t="str">
        <v>Psykisk helsearbeid og rusarbeid</v>
      </c>
      <c r="I55" s="275"/>
      <c r="J55" s="275"/>
      <c r="K55" s="302" t="b">
        <f>H55='Kompetansetilskudd og BPA'!$E$12</f>
        <v>0</v>
      </c>
      <c r="L55" s="302" t="b">
        <f t="shared" si="38"/>
        <v>0</v>
      </c>
      <c r="M55" s="302" t="b">
        <f t="shared" si="10"/>
        <v>0</v>
      </c>
      <c r="N55" s="302">
        <f t="shared" si="11"/>
        <v>3</v>
      </c>
      <c r="O55" s="302" t="str">
        <f t="shared" si="25"/>
        <v>2.4a</v>
      </c>
      <c r="P55" s="302" t="str">
        <f t="shared" si="33"/>
        <v>Psykisk helsearbeid og rusarbeid</v>
      </c>
      <c r="Q55" s="263" t="b">
        <v>0</v>
      </c>
      <c r="R55" s="263" t="b">
        <v>0</v>
      </c>
      <c r="S55" s="263" t="b">
        <v>1</v>
      </c>
      <c r="T55" s="263">
        <v>6</v>
      </c>
      <c r="U55" s="263" t="str">
        <v>2.5f</v>
      </c>
      <c r="V55" s="263">
        <v>0</v>
      </c>
      <c r="W55" s="261" t="b">
        <v>0</v>
      </c>
      <c r="X55" s="261" t="b">
        <v>0</v>
      </c>
      <c r="Y55" s="261" t="b">
        <v>1</v>
      </c>
      <c r="Z55" s="261">
        <v>6</v>
      </c>
      <c r="AA55" s="261" t="str">
        <v>2.6d</v>
      </c>
      <c r="AB55" s="261">
        <v>0</v>
      </c>
      <c r="AC55" s="302" t="str">
        <f t="shared" si="12"/>
        <v/>
      </c>
      <c r="AD55" s="267">
        <f>'Forside og oppsummering'!$E$23</f>
        <v>0</v>
      </c>
      <c r="AE55" s="370" t="str">
        <f t="shared" si="39"/>
        <v>Kompetansetiltak (grunn-, videre- og etterutdanning)</v>
      </c>
      <c r="AF55" s="370" t="str">
        <f t="shared" si="40"/>
        <v>Annen internopplæring / korte etterutdanninger /kurs mv.</v>
      </c>
      <c r="AG55" s="375" t="str">
        <f t="shared" si="13"/>
        <v>2.6d_end</v>
      </c>
      <c r="AH55" s="375" t="str">
        <f t="shared" si="14"/>
        <v>2.6d_end</v>
      </c>
      <c r="AI55" s="375" t="str">
        <f t="shared" si="15"/>
        <v/>
      </c>
      <c r="AJ55" s="371" t="b">
        <v>0</v>
      </c>
      <c r="AK55" s="371" t="b">
        <v>0</v>
      </c>
      <c r="AL55" s="260" t="b">
        <v>1</v>
      </c>
      <c r="AM55" s="260">
        <v>6</v>
      </c>
      <c r="AN55" s="264" t="str">
        <v>2.3j</v>
      </c>
      <c r="AO55" s="264" t="str">
        <v/>
      </c>
      <c r="AP55" s="302">
        <f t="shared" si="36"/>
        <v>45</v>
      </c>
      <c r="AQ55" s="302" t="str">
        <f t="shared" si="37"/>
        <v/>
      </c>
      <c r="AR55" s="380" t="b">
        <v>0</v>
      </c>
      <c r="AS55" s="264" t="b">
        <v>1</v>
      </c>
      <c r="AT55" s="272">
        <v>0</v>
      </c>
      <c r="AU55" s="272" t="str">
        <v>Kompetansetiltak (grunn-, videre- og etterutdanning)</v>
      </c>
      <c r="AV55" s="272" t="str">
        <v>Bachelorutdanning helse- og sosialfag</v>
      </c>
      <c r="AW55" s="272" t="str">
        <v>2.3j_end</v>
      </c>
      <c r="AX55" s="272" t="str">
        <v>2.3j_end</v>
      </c>
      <c r="AY55" s="272" t="str">
        <v/>
      </c>
      <c r="AZ55" s="302" t="str" cm="1">
        <f t="array" ref="AZ55">IF(OR($AR55,$AS55),"",IF(AND(NOT($AP55=FALSE),NOT(AZ$2=FALSE)),INDEX('Kompetansetilskudd og BPA'!$A$1:$R$149,$AP55,AZ$2),""))</f>
        <v/>
      </c>
      <c r="BA55" s="302" t="str" cm="1">
        <f t="array" ref="BA55">IF(OR($AR55,$AS55),"",IF(AND(NOT($AP55=FALSE),NOT(BA$2=FALSE)),INDEX('Kompetansetilskudd og BPA'!$A$1:$R$149,$AP55,BA$2),""))</f>
        <v/>
      </c>
      <c r="BB55" s="302" t="str" cm="1">
        <f t="array" ref="BB55">IF(OR($AR55,$AS55),"",IF(AND(NOT($AP55=FALSE),NOT(BB$2=FALSE)),INDEX('Kompetansetilskudd og BPA'!$A$1:$R$149,$AP55,BB$2),""))</f>
        <v/>
      </c>
      <c r="BC55" s="302" t="str" cm="1">
        <f t="array" ref="BC55">IF(OR($AR55,$AS55),"",IF(AND(NOT($AP55=FALSE),NOT(BC$2=FALSE)),INDEX('Kompetansetilskudd og BPA'!$A$1:$R$149,$AP55,BC$2),""))</f>
        <v/>
      </c>
      <c r="BD55" s="302" t="str" cm="1">
        <f t="array" ref="BD55">IF(OR($AR55,$AS55),"",IF(AND(NOT($AP55=FALSE),NOT(BD$2=FALSE)),INDEX('Kompetansetilskudd og BPA'!$A$1:$R$149,$AP55,BD$2),""))</f>
        <v/>
      </c>
      <c r="BE55" s="302" t="str" cm="1">
        <f t="array" ref="BE55">IF(OR($AR55,$AS55),"",IF(AND(NOT($AP55=FALSE),NOT(BE$2=FALSE)),INDEX('Kompetansetilskudd og BPA'!$A$1:$R$149,$AP55,BE$2),""))</f>
        <v/>
      </c>
      <c r="BF55" s="302" t="str" cm="1">
        <f t="array" ref="BF55">IF(OR($AR55,$AS55),"",IF(AND(NOT($AP55=FALSE),NOT(BF$2=FALSE)),INDEX('Kompetansetilskudd og BPA'!$A$1:$R$149,$AP55,BF$2),""))</f>
        <v/>
      </c>
      <c r="BG55" s="302" t="str" cm="1">
        <f t="array" ref="BG55">IF(OR($AR55,$AS55),"",IF(AND(NOT($AP55=FALSE),NOT(BG$2=FALSE)),INDEX('Kompetansetilskudd og BPA'!$A$1:$R$149,$AP55,BG$2),""))</f>
        <v/>
      </c>
      <c r="BH55" s="302" t="str" cm="1">
        <f t="array" ref="BH55">IF(OR($AR55,$AS55),"",IF(AND(NOT($AP55=FALSE),NOT(BH$2=FALSE)),INDEX('Kompetansetilskudd og BPA'!$A$1:$R$149,$AP55,BH$2),""))</f>
        <v/>
      </c>
      <c r="BI55" s="302" t="str" cm="1">
        <f t="array" ref="BI55">IF(OR(AR55,AS55),"",IF(AND(NOT(BI$2=FALSE),NOT(AQ55="")),INDEX('Kompetansetilskudd og BPA'!$A$1:$R$149,$AQ55,BI$2),""))</f>
        <v/>
      </c>
      <c r="BJ55" s="376" t="str">
        <f>'Forside og oppsummering'!$K$2</f>
        <v>20230131_1336</v>
      </c>
      <c r="BK55" s="272">
        <v>6</v>
      </c>
      <c r="BL55" s="273">
        <v>0</v>
      </c>
      <c r="BM55" s="273" t="str">
        <v>Kompetansetiltak (grunn-, videre- og etterutdanning)</v>
      </c>
      <c r="BN55" s="273" t="str">
        <v>Bachelorutdanning helse- og sosialfag</v>
      </c>
      <c r="BO55" s="273" t="str">
        <v>2.3j_end</v>
      </c>
      <c r="BP55" s="273" t="str">
        <v>2.3j_end</v>
      </c>
      <c r="BQ55" s="273" t="str">
        <v/>
      </c>
      <c r="BR55" s="273" t="str">
        <v/>
      </c>
      <c r="BS55" s="273" t="str">
        <v/>
      </c>
      <c r="BT55" s="273" t="str">
        <v/>
      </c>
      <c r="BU55" s="273" t="str">
        <v/>
      </c>
      <c r="BV55" s="273" t="str">
        <v/>
      </c>
      <c r="BW55" s="273" t="str">
        <v/>
      </c>
      <c r="BX55" s="273" t="str">
        <v/>
      </c>
      <c r="BY55" s="273" t="str">
        <v/>
      </c>
      <c r="BZ55" s="273" t="str">
        <v>20230131_1336</v>
      </c>
      <c r="CA55" s="273">
        <v>6</v>
      </c>
      <c r="CB55" s="302" t="b">
        <f t="shared" si="35"/>
        <v>1</v>
      </c>
      <c r="CD55" s="315">
        <v>0</v>
      </c>
      <c r="CE55" s="315" t="str">
        <v>P1.5i</v>
      </c>
      <c r="CF55" s="315">
        <v>0</v>
      </c>
      <c r="CG55" s="315"/>
      <c r="CH55" s="315"/>
      <c r="CI55" s="315"/>
      <c r="CJ55" s="315"/>
      <c r="CK55" s="315"/>
      <c r="CL55" s="315"/>
      <c r="CM55" s="315"/>
      <c r="CN55" s="315">
        <v>0</v>
      </c>
      <c r="CO55" s="319" t="b">
        <f t="shared" si="29"/>
        <v>0</v>
      </c>
      <c r="CP55" s="319" t="b">
        <f t="shared" si="30"/>
        <v>0</v>
      </c>
      <c r="CQ55" s="319" t="b">
        <f t="shared" si="5"/>
        <v>0</v>
      </c>
      <c r="CR55" s="319" t="b">
        <f t="shared" si="41"/>
        <v>1</v>
      </c>
      <c r="CS55" s="430" t="b">
        <f t="shared" si="16"/>
        <v>0</v>
      </c>
      <c r="CT55" s="302" t="str">
        <f t="shared" si="17"/>
        <v/>
      </c>
      <c r="CU55" s="302" t="b">
        <f t="shared" si="18"/>
        <v>1</v>
      </c>
      <c r="CV55" s="319" t="b">
        <f t="shared" si="19"/>
        <v>0</v>
      </c>
      <c r="CW55" s="302" t="str">
        <f>'Forside og oppsummering'!$K$2</f>
        <v>20230131_1336</v>
      </c>
      <c r="CX55" s="302">
        <f t="shared" si="20"/>
        <v>4</v>
      </c>
      <c r="CY55" s="302" t="str">
        <f t="shared" si="21"/>
        <v/>
      </c>
      <c r="CZ55" s="435" t="str">
        <f t="shared" si="7"/>
        <v>P1.5i</v>
      </c>
      <c r="DA55" s="330">
        <f>'Forside og oppsummering'!$E$23</f>
        <v>0</v>
      </c>
      <c r="DB55" s="302" t="str">
        <f t="shared" si="22"/>
        <v>Prosjekt 1</v>
      </c>
      <c r="DC55" s="330" t="str">
        <f t="shared" si="8"/>
        <v>Alle estimerte kostnader for tjenesteutviklingsprosjektet (I året det søkes for)</v>
      </c>
      <c r="DD55" s="431" t="str">
        <f t="shared" si="9"/>
        <v>P1.5i</v>
      </c>
      <c r="DE55" s="302" t="str">
        <f t="shared" si="23"/>
        <v>P_.5i</v>
      </c>
      <c r="DF55" s="302">
        <f t="shared" si="24"/>
        <v>0</v>
      </c>
      <c r="DG55" s="328">
        <v>0</v>
      </c>
      <c r="DH55" s="328">
        <v>0</v>
      </c>
      <c r="DI55" s="328">
        <v>0</v>
      </c>
      <c r="DJ55" s="328">
        <v>0</v>
      </c>
      <c r="DK55" s="328">
        <v>0</v>
      </c>
      <c r="DL55" s="328">
        <v>0</v>
      </c>
      <c r="DM55" s="328">
        <v>0</v>
      </c>
      <c r="DN55" s="328">
        <v>0</v>
      </c>
      <c r="DO55" s="328" t="str">
        <v>20230131_1336</v>
      </c>
      <c r="DP55" s="328">
        <v>4</v>
      </c>
      <c r="EG55" s="271">
        <v>0</v>
      </c>
      <c r="EH55" s="271" t="str">
        <v>Kompetansetiltak (grunn-, videre- og etterutdanning)</v>
      </c>
      <c r="EI55" s="271" t="str">
        <v>Bachelorutdanning helse- og sosialfag</v>
      </c>
      <c r="EJ55" s="271" t="str">
        <v>2.3g</v>
      </c>
      <c r="EK55" s="271" t="str">
        <v>2.3g</v>
      </c>
      <c r="EL55" s="271" t="str">
        <v>Sosial arbeid (sosionom)</v>
      </c>
      <c r="EM55" s="271">
        <v>0</v>
      </c>
      <c r="EN55" s="271">
        <v>0</v>
      </c>
      <c r="EO55" s="271">
        <v>0</v>
      </c>
      <c r="EP55" s="271">
        <v>0</v>
      </c>
      <c r="EQ55" s="271">
        <v>0</v>
      </c>
      <c r="ER55" s="271">
        <v>0</v>
      </c>
      <c r="ES55" s="271">
        <v>0</v>
      </c>
      <c r="ET55" s="271" t="str">
        <v/>
      </c>
      <c r="EU55" s="271" t="str">
        <v>20230131_1336</v>
      </c>
      <c r="EV55" s="271">
        <v>3</v>
      </c>
      <c r="EW55" s="275">
        <v>53</v>
      </c>
    </row>
    <row r="56" spans="5:153" x14ac:dyDescent="0.3">
      <c r="E56" s="262">
        <v>0</v>
      </c>
      <c r="F56" s="262">
        <v>0</v>
      </c>
      <c r="G56" s="262" t="str">
        <v>2.4b</v>
      </c>
      <c r="H56" s="262" t="str">
        <v>Tverrfaglig videreutdanning i psykososialt arbeid med barn og unge</v>
      </c>
      <c r="I56" s="275"/>
      <c r="J56" s="275"/>
      <c r="K56" s="302" t="b">
        <f>H56='Kompetansetilskudd og BPA'!$E$12</f>
        <v>0</v>
      </c>
      <c r="L56" s="302" t="b">
        <f t="shared" si="38"/>
        <v>0</v>
      </c>
      <c r="M56" s="302" t="b">
        <f t="shared" si="10"/>
        <v>0</v>
      </c>
      <c r="N56" s="302">
        <f t="shared" si="11"/>
        <v>3</v>
      </c>
      <c r="O56" s="302" t="str">
        <f t="shared" si="25"/>
        <v>2.4b</v>
      </c>
      <c r="P56" s="302" t="str">
        <f t="shared" si="33"/>
        <v>Tverrfaglig videreutdanning i psykososialt arbeid med barn og unge</v>
      </c>
      <c r="Q56" s="263" t="b">
        <v>0</v>
      </c>
      <c r="R56" s="263" t="b">
        <v>0</v>
      </c>
      <c r="S56" s="263" t="b">
        <v>0</v>
      </c>
      <c r="T56" s="263">
        <v>2</v>
      </c>
      <c r="U56" s="263" t="str">
        <v>2.6.</v>
      </c>
      <c r="V56" s="263" t="str">
        <v>Annen internopplæring / korte etterutdanninger /kurs mv.</v>
      </c>
      <c r="W56" s="261" t="b">
        <v>0</v>
      </c>
      <c r="X56" s="261" t="b">
        <v>0</v>
      </c>
      <c r="Y56" s="261" t="b">
        <v>0</v>
      </c>
      <c r="Z56" s="261">
        <v>1</v>
      </c>
      <c r="AA56" s="261" t="str">
        <v>3.</v>
      </c>
      <c r="AB56" s="261" t="str">
        <v>Opplæringstilskudd BPA (brukerstyrt personlig assistanse)</v>
      </c>
      <c r="AC56" s="302" t="str">
        <f t="shared" si="12"/>
        <v/>
      </c>
      <c r="AD56" s="267">
        <f>'Forside og oppsummering'!$E$23</f>
        <v>0</v>
      </c>
      <c r="AE56" s="370" t="str">
        <f t="shared" si="39"/>
        <v>Opplæringstilskudd BPA (brukerstyrt personlig assistanse)</v>
      </c>
      <c r="AF56" s="370" t="str">
        <f t="shared" si="40"/>
        <v/>
      </c>
      <c r="AG56" s="375" t="str">
        <f t="shared" si="13"/>
        <v>3.</v>
      </c>
      <c r="AH56" s="375" t="str">
        <f t="shared" si="14"/>
        <v>3.</v>
      </c>
      <c r="AI56" s="375" t="str">
        <f t="shared" si="15"/>
        <v/>
      </c>
      <c r="AJ56" s="371" t="b">
        <v>0</v>
      </c>
      <c r="AK56" s="371" t="b">
        <v>0</v>
      </c>
      <c r="AL56" s="260" t="b">
        <v>0</v>
      </c>
      <c r="AM56" s="260">
        <v>1</v>
      </c>
      <c r="AN56" s="264" t="str">
        <v>2.4.</v>
      </c>
      <c r="AO56" s="264" t="str">
        <v/>
      </c>
      <c r="AP56" s="302">
        <f t="shared" si="36"/>
        <v>48</v>
      </c>
      <c r="AQ56" s="302" t="str">
        <f t="shared" si="37"/>
        <v/>
      </c>
      <c r="AR56" s="380" t="b">
        <v>0</v>
      </c>
      <c r="AS56" s="264" t="b">
        <v>0</v>
      </c>
      <c r="AT56" s="272">
        <v>0</v>
      </c>
      <c r="AU56" s="272" t="str">
        <v>Kompetansetiltak (grunn-, videre- og etterutdanning)</v>
      </c>
      <c r="AV56" s="272" t="str">
        <v>Videreutdanning og mastergradutdanning (påbygg bachelorutdanning)</v>
      </c>
      <c r="AW56" s="272" t="str">
        <v>2.4.</v>
      </c>
      <c r="AX56" s="272" t="str">
        <v>2.4.</v>
      </c>
      <c r="AY56" s="272" t="str">
        <v/>
      </c>
      <c r="AZ56" s="302" cm="1">
        <f t="array" ref="AZ56">IF(OR($AR56,$AS56),"",IF(AND(NOT($AP56=FALSE),NOT(AZ$2=FALSE)),INDEX('Kompetansetilskudd og BPA'!$A$1:$R$149,$AP56,AZ$2),""))</f>
        <v>0</v>
      </c>
      <c r="BA56" s="302" cm="1">
        <f t="array" ref="BA56">IF(OR($AR56,$AS56),"",IF(AND(NOT($AP56=FALSE),NOT(BA$2=FALSE)),INDEX('Kompetansetilskudd og BPA'!$A$1:$R$149,$AP56,BA$2),""))</f>
        <v>0</v>
      </c>
      <c r="BB56" s="302" t="str" cm="1">
        <f t="array" ref="BB56">IF(OR($AR56,$AS56),"",IF(AND(NOT($AP56=FALSE),NOT(BB$2=FALSE)),INDEX('Kompetansetilskudd og BPA'!$A$1:$R$149,$AP56,BB$2),""))</f>
        <v/>
      </c>
      <c r="BC56" s="302" cm="1">
        <f t="array" ref="BC56">IF(OR($AR56,$AS56),"",IF(AND(NOT($AP56=FALSE),NOT(BC$2=FALSE)),INDEX('Kompetansetilskudd og BPA'!$A$1:$R$149,$AP56,BC$2),""))</f>
        <v>0</v>
      </c>
      <c r="BD56" s="302" cm="1">
        <f t="array" ref="BD56">IF(OR($AR56,$AS56),"",IF(AND(NOT($AP56=FALSE),NOT(BD$2=FALSE)),INDEX('Kompetansetilskudd og BPA'!$A$1:$R$149,$AP56,BD$2),""))</f>
        <v>0</v>
      </c>
      <c r="BE56" s="302" cm="1">
        <f t="array" ref="BE56">IF(OR($AR56,$AS56),"",IF(AND(NOT($AP56=FALSE),NOT(BE$2=FALSE)),INDEX('Kompetansetilskudd og BPA'!$A$1:$R$149,$AP56,BE$2),""))</f>
        <v>0</v>
      </c>
      <c r="BF56" s="302" t="str" cm="1">
        <f t="array" ref="BF56">IF(OR($AR56,$AS56),"",IF(AND(NOT($AP56=FALSE),NOT(BF$2=FALSE)),INDEX('Kompetansetilskudd og BPA'!$A$1:$R$149,$AP56,BF$2),""))</f>
        <v/>
      </c>
      <c r="BG56" s="302" cm="1">
        <f t="array" ref="BG56">IF(OR($AR56,$AS56),"",IF(AND(NOT($AP56=FALSE),NOT(BG$2=FALSE)),INDEX('Kompetansetilskudd og BPA'!$A$1:$R$149,$AP56,BG$2),""))</f>
        <v>0</v>
      </c>
      <c r="BH56" s="302" cm="1">
        <f t="array" ref="BH56">IF(OR($AR56,$AS56),"",IF(AND(NOT($AP56=FALSE),NOT(BH$2=FALSE)),INDEX('Kompetansetilskudd og BPA'!$A$1:$R$149,$AP56,BH$2),""))</f>
        <v>0</v>
      </c>
      <c r="BI56" s="302" t="str" cm="1">
        <f t="array" ref="BI56">IF(OR(AR56,AS56),"",IF(AND(NOT(BI$2=FALSE),NOT(AQ56="")),INDEX('Kompetansetilskudd og BPA'!$A$1:$R$149,$AQ56,BI$2),""))</f>
        <v/>
      </c>
      <c r="BJ56" s="376" t="str">
        <f>'Forside og oppsummering'!$K$2</f>
        <v>20230131_1336</v>
      </c>
      <c r="BK56" s="272">
        <v>2</v>
      </c>
      <c r="BL56" s="273">
        <v>0</v>
      </c>
      <c r="BM56" s="273" t="str">
        <v>Kompetansetiltak (grunn-, videre- og etterutdanning)</v>
      </c>
      <c r="BN56" s="273" t="str">
        <v>Videreutdanning og mastergradutdanning (påbygg bachelorutdanning)</v>
      </c>
      <c r="BO56" s="273" t="str">
        <v>2.4.</v>
      </c>
      <c r="BP56" s="273" t="str">
        <v>2.4.</v>
      </c>
      <c r="BQ56" s="273" t="str">
        <v/>
      </c>
      <c r="BR56" s="273">
        <v>0</v>
      </c>
      <c r="BS56" s="273">
        <v>0</v>
      </c>
      <c r="BT56" s="273">
        <v>0</v>
      </c>
      <c r="BU56" s="273">
        <v>0</v>
      </c>
      <c r="BV56" s="273">
        <v>0</v>
      </c>
      <c r="BW56" s="273">
        <v>0</v>
      </c>
      <c r="BX56" s="273">
        <v>0</v>
      </c>
      <c r="BY56" s="273" t="str">
        <v/>
      </c>
      <c r="BZ56" s="273" t="str">
        <v>20230131_1336</v>
      </c>
      <c r="CA56" s="273">
        <v>2</v>
      </c>
      <c r="CB56" s="302" t="b">
        <f t="shared" si="35"/>
        <v>1</v>
      </c>
      <c r="CD56" s="315">
        <v>0</v>
      </c>
      <c r="CE56" s="315" t="str">
        <v>P1.5j</v>
      </c>
      <c r="CF56" s="315">
        <v>0</v>
      </c>
      <c r="CG56" s="315"/>
      <c r="CH56" s="315"/>
      <c r="CI56" s="315"/>
      <c r="CJ56" s="315"/>
      <c r="CK56" s="315"/>
      <c r="CL56" s="315"/>
      <c r="CM56" s="315"/>
      <c r="CN56" s="315">
        <v>0</v>
      </c>
      <c r="CO56" s="319" t="b">
        <f t="shared" si="29"/>
        <v>0</v>
      </c>
      <c r="CP56" s="319" t="b">
        <f t="shared" si="30"/>
        <v>0</v>
      </c>
      <c r="CQ56" s="319" t="b">
        <f t="shared" si="5"/>
        <v>0</v>
      </c>
      <c r="CR56" s="319" t="b">
        <f t="shared" si="41"/>
        <v>1</v>
      </c>
      <c r="CS56" s="430" t="b">
        <f t="shared" si="16"/>
        <v>0</v>
      </c>
      <c r="CT56" s="302" t="str">
        <f t="shared" si="17"/>
        <v/>
      </c>
      <c r="CU56" s="302" t="b">
        <f t="shared" si="18"/>
        <v>1</v>
      </c>
      <c r="CV56" s="319" t="b">
        <f t="shared" si="19"/>
        <v>0</v>
      </c>
      <c r="CW56" s="302" t="str">
        <f>'Forside og oppsummering'!$K$2</f>
        <v>20230131_1336</v>
      </c>
      <c r="CX56" s="302">
        <f t="shared" si="20"/>
        <v>4</v>
      </c>
      <c r="CY56" s="302" t="str">
        <f t="shared" si="21"/>
        <v/>
      </c>
      <c r="CZ56" s="435" t="str">
        <f t="shared" si="7"/>
        <v>P1.5j</v>
      </c>
      <c r="DA56" s="330">
        <f>'Forside og oppsummering'!$E$23</f>
        <v>0</v>
      </c>
      <c r="DB56" s="302" t="str">
        <f t="shared" si="22"/>
        <v>Prosjekt 1</v>
      </c>
      <c r="DC56" s="330" t="str">
        <f t="shared" si="8"/>
        <v>Alle estimerte kostnader for tjenesteutviklingsprosjektet (I året det søkes for)</v>
      </c>
      <c r="DD56" s="431" t="str">
        <f t="shared" si="9"/>
        <v>P1.5j</v>
      </c>
      <c r="DE56" s="302" t="str">
        <f t="shared" si="23"/>
        <v>P_.5j</v>
      </c>
      <c r="DF56" s="302">
        <f t="shared" si="24"/>
        <v>0</v>
      </c>
      <c r="DG56" s="328">
        <v>0</v>
      </c>
      <c r="DH56" s="328">
        <v>0</v>
      </c>
      <c r="DI56" s="328">
        <v>0</v>
      </c>
      <c r="DJ56" s="328">
        <v>0</v>
      </c>
      <c r="DK56" s="328">
        <v>0</v>
      </c>
      <c r="DL56" s="328">
        <v>0</v>
      </c>
      <c r="DM56" s="328">
        <v>0</v>
      </c>
      <c r="DN56" s="328">
        <v>0</v>
      </c>
      <c r="DO56" s="328" t="str">
        <v>20230131_1336</v>
      </c>
      <c r="DP56" s="328">
        <v>4</v>
      </c>
      <c r="EG56" s="271">
        <v>0</v>
      </c>
      <c r="EH56" s="271" t="str">
        <v>Kompetansetiltak (grunn-, videre- og etterutdanning)</v>
      </c>
      <c r="EI56" s="271" t="str">
        <v>Bachelorutdanning helse- og sosialfag</v>
      </c>
      <c r="EJ56" s="271" t="str">
        <v>2.3h</v>
      </c>
      <c r="EK56" s="271" t="str">
        <v>2.3h</v>
      </c>
      <c r="EL56" s="271" t="str">
        <v>Barnevernspedagogikk</v>
      </c>
      <c r="EM56" s="271">
        <v>0</v>
      </c>
      <c r="EN56" s="271">
        <v>0</v>
      </c>
      <c r="EO56" s="271">
        <v>0</v>
      </c>
      <c r="EP56" s="271">
        <v>0</v>
      </c>
      <c r="EQ56" s="271">
        <v>0</v>
      </c>
      <c r="ER56" s="271">
        <v>0</v>
      </c>
      <c r="ES56" s="271">
        <v>0</v>
      </c>
      <c r="ET56" s="271" t="str">
        <v/>
      </c>
      <c r="EU56" s="271" t="str">
        <v>20230131_1336</v>
      </c>
      <c r="EV56" s="271">
        <v>3</v>
      </c>
      <c r="EW56" s="275">
        <v>54</v>
      </c>
    </row>
    <row r="57" spans="5:153" x14ac:dyDescent="0.3">
      <c r="E57" s="262">
        <v>0</v>
      </c>
      <c r="F57" s="262">
        <v>0</v>
      </c>
      <c r="G57" s="262" t="str">
        <v>2.4c</v>
      </c>
      <c r="H57" s="262" t="str">
        <v>Eldreomsorg/demens</v>
      </c>
      <c r="I57" s="275"/>
      <c r="J57" s="275"/>
      <c r="K57" s="302" t="b">
        <f>H57='Kompetansetilskudd og BPA'!$E$12</f>
        <v>0</v>
      </c>
      <c r="L57" s="302" t="b">
        <f t="shared" si="38"/>
        <v>0</v>
      </c>
      <c r="M57" s="302" t="b">
        <f t="shared" si="10"/>
        <v>0</v>
      </c>
      <c r="N57" s="302">
        <f t="shared" si="11"/>
        <v>3</v>
      </c>
      <c r="O57" s="302" t="str">
        <f t="shared" si="25"/>
        <v>2.4c</v>
      </c>
      <c r="P57" s="302" t="str">
        <f t="shared" si="33"/>
        <v>Eldreomsorg/demens</v>
      </c>
      <c r="Q57" s="263" t="b">
        <v>0</v>
      </c>
      <c r="R57" s="263" t="b">
        <v>0</v>
      </c>
      <c r="S57" s="263" t="b">
        <v>0</v>
      </c>
      <c r="T57" s="263">
        <v>3</v>
      </c>
      <c r="U57" s="263" t="str">
        <v/>
      </c>
      <c r="V57" s="263">
        <v>0</v>
      </c>
      <c r="W57" s="261" t="b">
        <v>0</v>
      </c>
      <c r="X57" s="261" t="b">
        <v>0</v>
      </c>
      <c r="Y57" s="261" t="b">
        <v>0</v>
      </c>
      <c r="Z57" s="261">
        <v>3</v>
      </c>
      <c r="AA57" s="261" t="str">
        <v>3.1.</v>
      </c>
      <c r="AB57" s="261" t="str">
        <v xml:space="preserve">Arbeidsledere </v>
      </c>
      <c r="AC57" s="302" t="str">
        <f t="shared" si="12"/>
        <v/>
      </c>
      <c r="AD57" s="267">
        <f>'Forside og oppsummering'!$E$23</f>
        <v>0</v>
      </c>
      <c r="AE57" s="370" t="str">
        <f t="shared" si="39"/>
        <v>Opplæringstilskudd BPA (brukerstyrt personlig assistanse)</v>
      </c>
      <c r="AF57" s="370" t="str">
        <f t="shared" si="40"/>
        <v/>
      </c>
      <c r="AG57" s="375" t="str">
        <f t="shared" si="13"/>
        <v>3.1.</v>
      </c>
      <c r="AH57" s="375" t="str">
        <f t="shared" si="14"/>
        <v>3.1.</v>
      </c>
      <c r="AI57" s="375" t="str">
        <f t="shared" si="15"/>
        <v xml:space="preserve">Arbeidsledere </v>
      </c>
      <c r="AJ57" s="371" t="b">
        <v>0</v>
      </c>
      <c r="AK57" s="371" t="b">
        <v>0</v>
      </c>
      <c r="AL57" s="260" t="b">
        <v>0</v>
      </c>
      <c r="AM57" s="260">
        <v>3</v>
      </c>
      <c r="AN57" s="264" t="str">
        <v>2.4a</v>
      </c>
      <c r="AO57" s="264" t="str">
        <v/>
      </c>
      <c r="AP57" s="302">
        <f t="shared" si="36"/>
        <v>53</v>
      </c>
      <c r="AQ57" s="302" t="str">
        <f t="shared" si="37"/>
        <v/>
      </c>
      <c r="AR57" s="380" t="b">
        <v>0</v>
      </c>
      <c r="AS57" s="264" t="b">
        <v>0</v>
      </c>
      <c r="AT57" s="272">
        <v>0</v>
      </c>
      <c r="AU57" s="272" t="str">
        <v>Kompetansetiltak (grunn-, videre- og etterutdanning)</v>
      </c>
      <c r="AV57" s="272" t="str">
        <v>Videreutdanning og mastergradutdanning (påbygg bachelorutdanning)</v>
      </c>
      <c r="AW57" s="272" t="str">
        <v>2.4a</v>
      </c>
      <c r="AX57" s="272" t="str">
        <v>2.4a</v>
      </c>
      <c r="AY57" s="272" t="str">
        <v>Psykisk helsearbeid og rusarbeid</v>
      </c>
      <c r="AZ57" s="302" cm="1">
        <f t="array" ref="AZ57">IF(OR($AR57,$AS57),"",IF(AND(NOT($AP57=FALSE),NOT(AZ$2=FALSE)),INDEX('Kompetansetilskudd og BPA'!$A$1:$R$149,$AP57,AZ$2),""))</f>
        <v>0</v>
      </c>
      <c r="BA57" s="302" cm="1">
        <f t="array" ref="BA57">IF(OR($AR57,$AS57),"",IF(AND(NOT($AP57=FALSE),NOT(BA$2=FALSE)),INDEX('Kompetansetilskudd og BPA'!$A$1:$R$149,$AP57,BA$2),""))</f>
        <v>0</v>
      </c>
      <c r="BB57" s="302" t="str" cm="1">
        <f t="array" ref="BB57">IF(OR($AR57,$AS57),"",IF(AND(NOT($AP57=FALSE),NOT(BB$2=FALSE)),INDEX('Kompetansetilskudd og BPA'!$A$1:$R$149,$AP57,BB$2),""))</f>
        <v/>
      </c>
      <c r="BC57" s="302" cm="1">
        <f t="array" ref="BC57">IF(OR($AR57,$AS57),"",IF(AND(NOT($AP57=FALSE),NOT(BC$2=FALSE)),INDEX('Kompetansetilskudd og BPA'!$A$1:$R$149,$AP57,BC$2),""))</f>
        <v>0</v>
      </c>
      <c r="BD57" s="302" cm="1">
        <f t="array" ref="BD57">IF(OR($AR57,$AS57),"",IF(AND(NOT($AP57=FALSE),NOT(BD$2=FALSE)),INDEX('Kompetansetilskudd og BPA'!$A$1:$R$149,$AP57,BD$2),""))</f>
        <v>0</v>
      </c>
      <c r="BE57" s="302" cm="1">
        <f t="array" ref="BE57">IF(OR($AR57,$AS57),"",IF(AND(NOT($AP57=FALSE),NOT(BE$2=FALSE)),INDEX('Kompetansetilskudd og BPA'!$A$1:$R$149,$AP57,BE$2),""))</f>
        <v>0</v>
      </c>
      <c r="BF57" s="302" t="str" cm="1">
        <f t="array" ref="BF57">IF(OR($AR57,$AS57),"",IF(AND(NOT($AP57=FALSE),NOT(BF$2=FALSE)),INDEX('Kompetansetilskudd og BPA'!$A$1:$R$149,$AP57,BF$2),""))</f>
        <v/>
      </c>
      <c r="BG57" s="302" cm="1">
        <f t="array" ref="BG57">IF(OR($AR57,$AS57),"",IF(AND(NOT($AP57=FALSE),NOT(BG$2=FALSE)),INDEX('Kompetansetilskudd og BPA'!$A$1:$R$149,$AP57,BG$2),""))</f>
        <v>0</v>
      </c>
      <c r="BH57" s="302" cm="1">
        <f t="array" ref="BH57">IF(OR($AR57,$AS57),"",IF(AND(NOT($AP57=FALSE),NOT(BH$2=FALSE)),INDEX('Kompetansetilskudd og BPA'!$A$1:$R$149,$AP57,BH$2),""))</f>
        <v>0</v>
      </c>
      <c r="BI57" s="302" t="str" cm="1">
        <f t="array" ref="BI57">IF(OR(AR57,AS57),"",IF(AND(NOT(BI$2=FALSE),NOT(AQ57="")),INDEX('Kompetansetilskudd og BPA'!$A$1:$R$149,$AQ57,BI$2),""))</f>
        <v/>
      </c>
      <c r="BJ57" s="376" t="str">
        <f>'Forside og oppsummering'!$K$2</f>
        <v>20230131_1336</v>
      </c>
      <c r="BK57" s="272">
        <v>3</v>
      </c>
      <c r="BL57" s="273">
        <v>0</v>
      </c>
      <c r="BM57" s="273" t="str">
        <v>Kompetansetiltak (grunn-, videre- og etterutdanning)</v>
      </c>
      <c r="BN57" s="273" t="str">
        <v>Videreutdanning og mastergradutdanning (påbygg bachelorutdanning)</v>
      </c>
      <c r="BO57" s="273" t="str">
        <v>2.4a</v>
      </c>
      <c r="BP57" s="273" t="str">
        <v>2.4a</v>
      </c>
      <c r="BQ57" s="273" t="str">
        <v>Psykisk helsearbeid og rusarbeid</v>
      </c>
      <c r="BR57" s="273">
        <v>0</v>
      </c>
      <c r="BS57" s="273">
        <v>0</v>
      </c>
      <c r="BT57" s="273">
        <v>0</v>
      </c>
      <c r="BU57" s="273">
        <v>0</v>
      </c>
      <c r="BV57" s="273">
        <v>0</v>
      </c>
      <c r="BW57" s="273">
        <v>0</v>
      </c>
      <c r="BX57" s="273">
        <v>0</v>
      </c>
      <c r="BY57" s="273" t="str">
        <v/>
      </c>
      <c r="BZ57" s="273" t="str">
        <v>20230131_1336</v>
      </c>
      <c r="CA57" s="273">
        <v>3</v>
      </c>
      <c r="CB57" s="302" t="b">
        <f t="shared" si="35"/>
        <v>1</v>
      </c>
      <c r="CD57" s="315">
        <v>0</v>
      </c>
      <c r="CE57" s="315" t="str">
        <v>P1.5k</v>
      </c>
      <c r="CF57" s="315">
        <v>0</v>
      </c>
      <c r="CG57" s="315"/>
      <c r="CH57" s="315"/>
      <c r="CI57" s="315"/>
      <c r="CJ57" s="315"/>
      <c r="CK57" s="315"/>
      <c r="CL57" s="315"/>
      <c r="CM57" s="315"/>
      <c r="CN57" s="315">
        <v>0</v>
      </c>
      <c r="CO57" s="319" t="b">
        <f t="shared" si="29"/>
        <v>0</v>
      </c>
      <c r="CP57" s="319" t="b">
        <f t="shared" si="30"/>
        <v>0</v>
      </c>
      <c r="CQ57" s="319" t="b">
        <f t="shared" si="5"/>
        <v>0</v>
      </c>
      <c r="CR57" s="319" t="b">
        <f t="shared" si="41"/>
        <v>1</v>
      </c>
      <c r="CS57" s="430" t="b">
        <f t="shared" si="16"/>
        <v>0</v>
      </c>
      <c r="CT57" s="302" t="str">
        <f t="shared" si="17"/>
        <v/>
      </c>
      <c r="CU57" s="302" t="b">
        <f t="shared" si="18"/>
        <v>1</v>
      </c>
      <c r="CV57" s="319" t="b">
        <f t="shared" si="19"/>
        <v>0</v>
      </c>
      <c r="CW57" s="302" t="str">
        <f>'Forside og oppsummering'!$K$2</f>
        <v>20230131_1336</v>
      </c>
      <c r="CX57" s="302">
        <f t="shared" si="20"/>
        <v>4</v>
      </c>
      <c r="CY57" s="302" t="str">
        <f t="shared" si="21"/>
        <v/>
      </c>
      <c r="CZ57" s="435" t="str">
        <f t="shared" si="7"/>
        <v>P1.5k</v>
      </c>
      <c r="DA57" s="330">
        <f>'Forside og oppsummering'!$E$23</f>
        <v>0</v>
      </c>
      <c r="DB57" s="302" t="str">
        <f t="shared" si="22"/>
        <v>Prosjekt 1</v>
      </c>
      <c r="DC57" s="330" t="str">
        <f t="shared" si="8"/>
        <v>Alle estimerte kostnader for tjenesteutviklingsprosjektet (I året det søkes for)</v>
      </c>
      <c r="DD57" s="431" t="str">
        <f t="shared" si="9"/>
        <v>P1.5k</v>
      </c>
      <c r="DE57" s="302" t="str">
        <f t="shared" si="23"/>
        <v>P_.5k</v>
      </c>
      <c r="DF57" s="302">
        <f t="shared" si="24"/>
        <v>0</v>
      </c>
      <c r="DG57" s="328">
        <v>0</v>
      </c>
      <c r="DH57" s="328">
        <v>0</v>
      </c>
      <c r="DI57" s="328">
        <v>0</v>
      </c>
      <c r="DJ57" s="328">
        <v>0</v>
      </c>
      <c r="DK57" s="328">
        <v>0</v>
      </c>
      <c r="DL57" s="328">
        <v>0</v>
      </c>
      <c r="DM57" s="328">
        <v>0</v>
      </c>
      <c r="DN57" s="328">
        <v>0</v>
      </c>
      <c r="DO57" s="328" t="str">
        <v>20230131_1336</v>
      </c>
      <c r="DP57" s="328">
        <v>4</v>
      </c>
      <c r="EG57" s="271">
        <v>0</v>
      </c>
      <c r="EH57" s="271" t="str">
        <v>Kompetansetiltak (grunn-, videre- og etterutdanning)</v>
      </c>
      <c r="EI57" s="271" t="str">
        <v>Bachelorutdanning helse- og sosialfag</v>
      </c>
      <c r="EJ57" s="271" t="str">
        <v>2.3i</v>
      </c>
      <c r="EK57" s="271" t="str">
        <v>2.3i</v>
      </c>
      <c r="EL57" s="271" t="str">
        <v>Annen bachelorutdanning</v>
      </c>
      <c r="EM57" s="271">
        <v>0</v>
      </c>
      <c r="EN57" s="271">
        <v>0</v>
      </c>
      <c r="EO57" s="271">
        <v>0</v>
      </c>
      <c r="EP57" s="271">
        <v>0</v>
      </c>
      <c r="EQ57" s="271">
        <v>0</v>
      </c>
      <c r="ER57" s="271">
        <v>0</v>
      </c>
      <c r="ES57" s="271">
        <v>0</v>
      </c>
      <c r="ET57" s="271">
        <v>0</v>
      </c>
      <c r="EU57" s="271" t="str">
        <v>20230131_1336</v>
      </c>
      <c r="EV57" s="271">
        <v>3</v>
      </c>
      <c r="EW57" s="275">
        <v>55</v>
      </c>
    </row>
    <row r="58" spans="5:153" x14ac:dyDescent="0.3">
      <c r="E58" s="262">
        <v>0</v>
      </c>
      <c r="F58" s="262">
        <v>0</v>
      </c>
      <c r="G58" s="262" t="str">
        <v>2.4d</v>
      </c>
      <c r="H58" s="262" t="str">
        <v>Kreftomsorg/lindrende pleie</v>
      </c>
      <c r="I58" s="275"/>
      <c r="J58" s="275"/>
      <c r="K58" s="302" t="b">
        <f>H58='Kompetansetilskudd og BPA'!$E$12</f>
        <v>0</v>
      </c>
      <c r="L58" s="302" t="b">
        <f t="shared" si="38"/>
        <v>0</v>
      </c>
      <c r="M58" s="302" t="b">
        <f t="shared" si="10"/>
        <v>0</v>
      </c>
      <c r="N58" s="302">
        <f t="shared" si="11"/>
        <v>3</v>
      </c>
      <c r="O58" s="302" t="str">
        <f t="shared" si="25"/>
        <v>2.4d</v>
      </c>
      <c r="P58" s="302" t="str">
        <f t="shared" si="33"/>
        <v>Kreftomsorg/lindrende pleie</v>
      </c>
      <c r="Q58" s="263" t="b">
        <v>0</v>
      </c>
      <c r="R58" s="263" t="b">
        <v>0</v>
      </c>
      <c r="S58" s="263" t="b">
        <v>0</v>
      </c>
      <c r="T58" s="263">
        <v>3</v>
      </c>
      <c r="U58" s="263" t="str">
        <v>2.6a</v>
      </c>
      <c r="V58" s="263" t="str">
        <v>Psykisk helsearbeid og rusarbeid</v>
      </c>
      <c r="W58" s="261" t="b">
        <v>0</v>
      </c>
      <c r="X58" s="261" t="b">
        <v>0</v>
      </c>
      <c r="Y58" s="261" t="b">
        <v>0</v>
      </c>
      <c r="Z58" s="261">
        <v>3</v>
      </c>
      <c r="AA58" s="261" t="str">
        <v>3.2.</v>
      </c>
      <c r="AB58" s="261" t="str">
        <v xml:space="preserve">Saksbehandlere </v>
      </c>
      <c r="AC58" s="302" t="str">
        <f t="shared" si="12"/>
        <v/>
      </c>
      <c r="AD58" s="267">
        <f>'Forside og oppsummering'!$E$23</f>
        <v>0</v>
      </c>
      <c r="AE58" s="370" t="str">
        <f t="shared" si="39"/>
        <v>Opplæringstilskudd BPA (brukerstyrt personlig assistanse)</v>
      </c>
      <c r="AF58" s="370" t="str">
        <f t="shared" si="40"/>
        <v/>
      </c>
      <c r="AG58" s="375" t="str">
        <f t="shared" si="13"/>
        <v>3.2.</v>
      </c>
      <c r="AH58" s="375" t="str">
        <f t="shared" si="14"/>
        <v>3.2.</v>
      </c>
      <c r="AI58" s="375" t="str">
        <f t="shared" si="15"/>
        <v xml:space="preserve">Saksbehandlere </v>
      </c>
      <c r="AJ58" s="371" t="b">
        <v>0</v>
      </c>
      <c r="AK58" s="371" t="b">
        <v>0</v>
      </c>
      <c r="AL58" s="260" t="b">
        <v>0</v>
      </c>
      <c r="AM58" s="260">
        <v>3</v>
      </c>
      <c r="AN58" s="264" t="str">
        <v>2.4b</v>
      </c>
      <c r="AO58" s="264" t="str">
        <v/>
      </c>
      <c r="AP58" s="302">
        <f t="shared" si="36"/>
        <v>54</v>
      </c>
      <c r="AQ58" s="302" t="str">
        <f t="shared" si="37"/>
        <v/>
      </c>
      <c r="AR58" s="380" t="b">
        <v>0</v>
      </c>
      <c r="AS58" s="264" t="b">
        <v>0</v>
      </c>
      <c r="AT58" s="272">
        <v>0</v>
      </c>
      <c r="AU58" s="272" t="str">
        <v>Kompetansetiltak (grunn-, videre- og etterutdanning)</v>
      </c>
      <c r="AV58" s="272" t="str">
        <v>Videreutdanning og mastergradutdanning (påbygg bachelorutdanning)</v>
      </c>
      <c r="AW58" s="272" t="str">
        <v>2.4b</v>
      </c>
      <c r="AX58" s="272" t="str">
        <v>2.4b</v>
      </c>
      <c r="AY58" s="272" t="str">
        <v>Tverrfaglig videreutdanning i psykososialt arbeid med barn og unge</v>
      </c>
      <c r="AZ58" s="302" cm="1">
        <f t="array" ref="AZ58">IF(OR($AR58,$AS58),"",IF(AND(NOT($AP58=FALSE),NOT(AZ$2=FALSE)),INDEX('Kompetansetilskudd og BPA'!$A$1:$R$149,$AP58,AZ$2),""))</f>
        <v>0</v>
      </c>
      <c r="BA58" s="302" cm="1">
        <f t="array" ref="BA58">IF(OR($AR58,$AS58),"",IF(AND(NOT($AP58=FALSE),NOT(BA$2=FALSE)),INDEX('Kompetansetilskudd og BPA'!$A$1:$R$149,$AP58,BA$2),""))</f>
        <v>0</v>
      </c>
      <c r="BB58" s="302" t="str" cm="1">
        <f t="array" ref="BB58">IF(OR($AR58,$AS58),"",IF(AND(NOT($AP58=FALSE),NOT(BB$2=FALSE)),INDEX('Kompetansetilskudd og BPA'!$A$1:$R$149,$AP58,BB$2),""))</f>
        <v/>
      </c>
      <c r="BC58" s="302" cm="1">
        <f t="array" ref="BC58">IF(OR($AR58,$AS58),"",IF(AND(NOT($AP58=FALSE),NOT(BC$2=FALSE)),INDEX('Kompetansetilskudd og BPA'!$A$1:$R$149,$AP58,BC$2),""))</f>
        <v>0</v>
      </c>
      <c r="BD58" s="302" cm="1">
        <f t="array" ref="BD58">IF(OR($AR58,$AS58),"",IF(AND(NOT($AP58=FALSE),NOT(BD$2=FALSE)),INDEX('Kompetansetilskudd og BPA'!$A$1:$R$149,$AP58,BD$2),""))</f>
        <v>0</v>
      </c>
      <c r="BE58" s="302" cm="1">
        <f t="array" ref="BE58">IF(OR($AR58,$AS58),"",IF(AND(NOT($AP58=FALSE),NOT(BE$2=FALSE)),INDEX('Kompetansetilskudd og BPA'!$A$1:$R$149,$AP58,BE$2),""))</f>
        <v>0</v>
      </c>
      <c r="BF58" s="302" t="str" cm="1">
        <f t="array" ref="BF58">IF(OR($AR58,$AS58),"",IF(AND(NOT($AP58=FALSE),NOT(BF$2=FALSE)),INDEX('Kompetansetilskudd og BPA'!$A$1:$R$149,$AP58,BF$2),""))</f>
        <v/>
      </c>
      <c r="BG58" s="302" cm="1">
        <f t="array" ref="BG58">IF(OR($AR58,$AS58),"",IF(AND(NOT($AP58=FALSE),NOT(BG$2=FALSE)),INDEX('Kompetansetilskudd og BPA'!$A$1:$R$149,$AP58,BG$2),""))</f>
        <v>0</v>
      </c>
      <c r="BH58" s="302" cm="1">
        <f t="array" ref="BH58">IF(OR($AR58,$AS58),"",IF(AND(NOT($AP58=FALSE),NOT(BH$2=FALSE)),INDEX('Kompetansetilskudd og BPA'!$A$1:$R$149,$AP58,BH$2),""))</f>
        <v>0</v>
      </c>
      <c r="BI58" s="302" t="str" cm="1">
        <f t="array" ref="BI58">IF(OR(AR58,AS58),"",IF(AND(NOT(BI$2=FALSE),NOT(AQ58="")),INDEX('Kompetansetilskudd og BPA'!$A$1:$R$149,$AQ58,BI$2),""))</f>
        <v/>
      </c>
      <c r="BJ58" s="376" t="str">
        <f>'Forside og oppsummering'!$K$2</f>
        <v>20230131_1336</v>
      </c>
      <c r="BK58" s="272">
        <v>3</v>
      </c>
      <c r="BL58" s="273">
        <v>0</v>
      </c>
      <c r="BM58" s="273" t="str">
        <v>Kompetansetiltak (grunn-, videre- og etterutdanning)</v>
      </c>
      <c r="BN58" s="273" t="str">
        <v>Videreutdanning og mastergradutdanning (påbygg bachelorutdanning)</v>
      </c>
      <c r="BO58" s="273" t="str">
        <v>2.4b</v>
      </c>
      <c r="BP58" s="273" t="str">
        <v>2.4b</v>
      </c>
      <c r="BQ58" s="273" t="str">
        <v>Tverrfaglig videreutdanning i psykososialt arbeid med barn og unge</v>
      </c>
      <c r="BR58" s="273">
        <v>0</v>
      </c>
      <c r="BS58" s="273">
        <v>0</v>
      </c>
      <c r="BT58" s="273">
        <v>0</v>
      </c>
      <c r="BU58" s="273">
        <v>0</v>
      </c>
      <c r="BV58" s="273">
        <v>0</v>
      </c>
      <c r="BW58" s="273">
        <v>0</v>
      </c>
      <c r="BX58" s="273">
        <v>0</v>
      </c>
      <c r="BY58" s="273" t="str">
        <v/>
      </c>
      <c r="BZ58" s="273" t="str">
        <v>20230131_1336</v>
      </c>
      <c r="CA58" s="273">
        <v>3</v>
      </c>
      <c r="CB58" s="302" t="b">
        <f t="shared" si="35"/>
        <v>1</v>
      </c>
      <c r="CC58" s="302" t="str">
        <f>'Prosjekt 1'!$H$50</f>
        <v>P1.6  Alternative inntekter for tjenesteutviklingsprosjekt</v>
      </c>
      <c r="CO58" s="319" t="b">
        <f t="shared" si="29"/>
        <v>0</v>
      </c>
      <c r="CP58" s="319" t="b">
        <f t="shared" si="30"/>
        <v>0</v>
      </c>
      <c r="CQ58" s="319" t="b">
        <f t="shared" si="5"/>
        <v>0</v>
      </c>
      <c r="CR58" s="319" t="b">
        <f t="shared" si="41"/>
        <v>1</v>
      </c>
      <c r="CS58" s="430" t="b">
        <f t="shared" si="16"/>
        <v>1</v>
      </c>
      <c r="CT58" s="302" t="str">
        <f t="shared" si="17"/>
        <v/>
      </c>
      <c r="CU58" s="302" t="b">
        <f t="shared" si="18"/>
        <v>1</v>
      </c>
      <c r="CV58" s="319" t="b">
        <f t="shared" si="19"/>
        <v>0</v>
      </c>
      <c r="CW58" s="302" t="str">
        <f>'Forside og oppsummering'!$K$2</f>
        <v>20230131_1336</v>
      </c>
      <c r="CX58" s="302">
        <f t="shared" si="20"/>
        <v>6</v>
      </c>
      <c r="CY58" s="302" t="str">
        <f t="shared" si="21"/>
        <v/>
      </c>
      <c r="CZ58" s="435">
        <f t="shared" si="7"/>
        <v>0</v>
      </c>
      <c r="DA58" s="330">
        <f>'Forside og oppsummering'!$E$23</f>
        <v>0</v>
      </c>
      <c r="DB58" s="302" t="str">
        <f t="shared" si="22"/>
        <v>Prosjekt 1</v>
      </c>
      <c r="DC58" s="330" t="str">
        <f t="shared" si="8"/>
        <v>Alle estimerte kostnader for tjenesteutviklingsprosjektet (I året det søkes for)</v>
      </c>
      <c r="DD58" s="431" t="str">
        <f t="shared" si="9"/>
        <v>P1.5k_end</v>
      </c>
      <c r="DE58" s="302" t="str">
        <f t="shared" si="23"/>
        <v>P_.5k_end</v>
      </c>
      <c r="DF58" s="302" t="str">
        <f t="shared" si="24"/>
        <v/>
      </c>
      <c r="DG58" s="328">
        <v>0</v>
      </c>
      <c r="DH58" s="328">
        <v>0</v>
      </c>
      <c r="DI58" s="328">
        <v>0</v>
      </c>
      <c r="DJ58" s="328">
        <v>0</v>
      </c>
      <c r="DK58" s="328">
        <v>0</v>
      </c>
      <c r="DL58" s="328">
        <v>0</v>
      </c>
      <c r="DM58" s="328">
        <v>0</v>
      </c>
      <c r="DN58" s="328">
        <v>0</v>
      </c>
      <c r="DO58" s="328" t="str">
        <v>20230131_1336</v>
      </c>
      <c r="DP58" s="328">
        <v>6</v>
      </c>
      <c r="EG58" s="271">
        <v>0</v>
      </c>
      <c r="EH58" s="271" t="str">
        <v>Kompetansetiltak (grunn-, videre- og etterutdanning)</v>
      </c>
      <c r="EI58" s="271" t="str">
        <v>Bachelorutdanning helse- og sosialfag</v>
      </c>
      <c r="EJ58" s="271" t="str">
        <v>2.3j_saksbehandlerkommentar</v>
      </c>
      <c r="EK58" s="271" t="str">
        <v>2.3j_saksbehandlerkommentar</v>
      </c>
      <c r="EL58" s="271" t="str">
        <v>Eventuell tilbakemelding fra saksbehandler til kommunen angående Bachelorutdanning helse- og sosialfag. (Det som skrives her fremkommer på tilskuddsbrevet til kommunen)</v>
      </c>
      <c r="EM58" s="271" t="str">
        <v/>
      </c>
      <c r="EN58" s="271" t="str">
        <v/>
      </c>
      <c r="EO58" s="271" t="str">
        <v/>
      </c>
      <c r="EP58" s="271" t="str">
        <v/>
      </c>
      <c r="EQ58" s="271" t="str">
        <v/>
      </c>
      <c r="ER58" s="271" t="str">
        <v/>
      </c>
      <c r="ES58" s="271" t="str">
        <v/>
      </c>
      <c r="ET58" s="271" t="str">
        <v/>
      </c>
      <c r="EU58" s="271" t="str">
        <v>20230131_1336</v>
      </c>
      <c r="EV58" s="271">
        <v>5</v>
      </c>
      <c r="EW58" s="275">
        <v>56</v>
      </c>
    </row>
    <row r="59" spans="5:153" x14ac:dyDescent="0.3">
      <c r="E59" s="262">
        <v>0</v>
      </c>
      <c r="F59" s="262">
        <v>0</v>
      </c>
      <c r="G59" s="262" t="str">
        <v>2.4e</v>
      </c>
      <c r="H59" s="262" t="str">
        <v>Habilitering/rehabilitering</v>
      </c>
      <c r="I59" s="275"/>
      <c r="J59" s="275"/>
      <c r="K59" s="302" t="b">
        <f>H59='Kompetansetilskudd og BPA'!$E$12</f>
        <v>0</v>
      </c>
      <c r="L59" s="302" t="b">
        <f t="shared" si="38"/>
        <v>0</v>
      </c>
      <c r="M59" s="302" t="b">
        <f t="shared" si="10"/>
        <v>0</v>
      </c>
      <c r="N59" s="302">
        <f t="shared" si="11"/>
        <v>3</v>
      </c>
      <c r="O59" s="302" t="str">
        <f t="shared" si="25"/>
        <v>2.4e</v>
      </c>
      <c r="P59" s="302" t="str">
        <f t="shared" si="33"/>
        <v>Habilitering/rehabilitering</v>
      </c>
      <c r="Q59" s="263" t="b">
        <v>0</v>
      </c>
      <c r="R59" s="263" t="b">
        <v>0</v>
      </c>
      <c r="S59" s="263" t="b">
        <v>0</v>
      </c>
      <c r="T59" s="263">
        <v>3</v>
      </c>
      <c r="U59" s="263" t="str">
        <v>2.6b</v>
      </c>
      <c r="V59" s="263" t="str">
        <v>Kreftomsorg/lindrende pleie</v>
      </c>
      <c r="W59" s="261" t="b">
        <v>0</v>
      </c>
      <c r="X59" s="261" t="b">
        <v>0</v>
      </c>
      <c r="Y59" s="261" t="b">
        <v>0</v>
      </c>
      <c r="Z59" s="261">
        <v>3</v>
      </c>
      <c r="AA59" s="261" t="str">
        <v>3.3.</v>
      </c>
      <c r="AB59" s="261" t="str">
        <v xml:space="preserve">Assistenter </v>
      </c>
      <c r="AC59" s="302" t="str">
        <f t="shared" si="12"/>
        <v/>
      </c>
      <c r="AD59" s="267">
        <f>'Forside og oppsummering'!$E$23</f>
        <v>0</v>
      </c>
      <c r="AE59" s="370" t="str">
        <f t="shared" si="39"/>
        <v>Opplæringstilskudd BPA (brukerstyrt personlig assistanse)</v>
      </c>
      <c r="AF59" s="370" t="str">
        <f t="shared" si="40"/>
        <v/>
      </c>
      <c r="AG59" s="375" t="str">
        <f t="shared" si="13"/>
        <v>3.3.</v>
      </c>
      <c r="AH59" s="375" t="str">
        <f t="shared" si="14"/>
        <v>3.3.</v>
      </c>
      <c r="AI59" s="375" t="str">
        <f t="shared" si="15"/>
        <v xml:space="preserve">Assistenter </v>
      </c>
      <c r="AJ59" s="371" t="b">
        <v>0</v>
      </c>
      <c r="AK59" s="371" t="b">
        <v>0</v>
      </c>
      <c r="AL59" s="260" t="b">
        <v>0</v>
      </c>
      <c r="AM59" s="260">
        <v>3</v>
      </c>
      <c r="AN59" s="264" t="str">
        <v>2.4c</v>
      </c>
      <c r="AO59" s="264" t="str">
        <v/>
      </c>
      <c r="AP59" s="302">
        <f t="shared" si="36"/>
        <v>55</v>
      </c>
      <c r="AQ59" s="302" t="str">
        <f t="shared" si="37"/>
        <v/>
      </c>
      <c r="AR59" s="380" t="b">
        <v>0</v>
      </c>
      <c r="AS59" s="264" t="b">
        <v>0</v>
      </c>
      <c r="AT59" s="272">
        <v>0</v>
      </c>
      <c r="AU59" s="272" t="str">
        <v>Kompetansetiltak (grunn-, videre- og etterutdanning)</v>
      </c>
      <c r="AV59" s="272" t="str">
        <v>Videreutdanning og mastergradutdanning (påbygg bachelorutdanning)</v>
      </c>
      <c r="AW59" s="272" t="str">
        <v>2.4c</v>
      </c>
      <c r="AX59" s="272" t="str">
        <v>2.4c</v>
      </c>
      <c r="AY59" s="272" t="str">
        <v>Eldreomsorg/demens</v>
      </c>
      <c r="AZ59" s="302" cm="1">
        <f t="array" ref="AZ59">IF(OR($AR59,$AS59),"",IF(AND(NOT($AP59=FALSE),NOT(AZ$2=FALSE)),INDEX('Kompetansetilskudd og BPA'!$A$1:$R$149,$AP59,AZ$2),""))</f>
        <v>0</v>
      </c>
      <c r="BA59" s="302" cm="1">
        <f t="array" ref="BA59">IF(OR($AR59,$AS59),"",IF(AND(NOT($AP59=FALSE),NOT(BA$2=FALSE)),INDEX('Kompetansetilskudd og BPA'!$A$1:$R$149,$AP59,BA$2),""))</f>
        <v>0</v>
      </c>
      <c r="BB59" s="302" t="str" cm="1">
        <f t="array" ref="BB59">IF(OR($AR59,$AS59),"",IF(AND(NOT($AP59=FALSE),NOT(BB$2=FALSE)),INDEX('Kompetansetilskudd og BPA'!$A$1:$R$149,$AP59,BB$2),""))</f>
        <v/>
      </c>
      <c r="BC59" s="302" cm="1">
        <f t="array" ref="BC59">IF(OR($AR59,$AS59),"",IF(AND(NOT($AP59=FALSE),NOT(BC$2=FALSE)),INDEX('Kompetansetilskudd og BPA'!$A$1:$R$149,$AP59,BC$2),""))</f>
        <v>0</v>
      </c>
      <c r="BD59" s="302" cm="1">
        <f t="array" ref="BD59">IF(OR($AR59,$AS59),"",IF(AND(NOT($AP59=FALSE),NOT(BD$2=FALSE)),INDEX('Kompetansetilskudd og BPA'!$A$1:$R$149,$AP59,BD$2),""))</f>
        <v>0</v>
      </c>
      <c r="BE59" s="302" cm="1">
        <f t="array" ref="BE59">IF(OR($AR59,$AS59),"",IF(AND(NOT($AP59=FALSE),NOT(BE$2=FALSE)),INDEX('Kompetansetilskudd og BPA'!$A$1:$R$149,$AP59,BE$2),""))</f>
        <v>0</v>
      </c>
      <c r="BF59" s="302" t="str" cm="1">
        <f t="array" ref="BF59">IF(OR($AR59,$AS59),"",IF(AND(NOT($AP59=FALSE),NOT(BF$2=FALSE)),INDEX('Kompetansetilskudd og BPA'!$A$1:$R$149,$AP59,BF$2),""))</f>
        <v/>
      </c>
      <c r="BG59" s="302" cm="1">
        <f t="array" ref="BG59">IF(OR($AR59,$AS59),"",IF(AND(NOT($AP59=FALSE),NOT(BG$2=FALSE)),INDEX('Kompetansetilskudd og BPA'!$A$1:$R$149,$AP59,BG$2),""))</f>
        <v>0</v>
      </c>
      <c r="BH59" s="302" cm="1">
        <f t="array" ref="BH59">IF(OR($AR59,$AS59),"",IF(AND(NOT($AP59=FALSE),NOT(BH$2=FALSE)),INDEX('Kompetansetilskudd og BPA'!$A$1:$R$149,$AP59,BH$2),""))</f>
        <v>0</v>
      </c>
      <c r="BI59" s="302" t="str" cm="1">
        <f t="array" ref="BI59">IF(OR(AR59,AS59),"",IF(AND(NOT(BI$2=FALSE),NOT(AQ59="")),INDEX('Kompetansetilskudd og BPA'!$A$1:$R$149,$AQ59,BI$2),""))</f>
        <v/>
      </c>
      <c r="BJ59" s="376" t="str">
        <f>'Forside og oppsummering'!$K$2</f>
        <v>20230131_1336</v>
      </c>
      <c r="BK59" s="272">
        <v>3</v>
      </c>
      <c r="BL59" s="273">
        <v>0</v>
      </c>
      <c r="BM59" s="273" t="str">
        <v>Kompetansetiltak (grunn-, videre- og etterutdanning)</v>
      </c>
      <c r="BN59" s="273" t="str">
        <v>Videreutdanning og mastergradutdanning (påbygg bachelorutdanning)</v>
      </c>
      <c r="BO59" s="273" t="str">
        <v>2.4c</v>
      </c>
      <c r="BP59" s="273" t="str">
        <v>2.4c</v>
      </c>
      <c r="BQ59" s="273" t="str">
        <v>Eldreomsorg/demens</v>
      </c>
      <c r="BR59" s="273">
        <v>0</v>
      </c>
      <c r="BS59" s="273">
        <v>0</v>
      </c>
      <c r="BT59" s="273">
        <v>0</v>
      </c>
      <c r="BU59" s="273">
        <v>0</v>
      </c>
      <c r="BV59" s="273">
        <v>0</v>
      </c>
      <c r="BW59" s="273">
        <v>0</v>
      </c>
      <c r="BX59" s="273">
        <v>0</v>
      </c>
      <c r="BY59" s="273" t="str">
        <v/>
      </c>
      <c r="BZ59" s="273" t="str">
        <v>20230131_1336</v>
      </c>
      <c r="CA59" s="273">
        <v>3</v>
      </c>
      <c r="CB59" s="302" t="b">
        <f t="shared" si="35"/>
        <v>1</v>
      </c>
      <c r="CC59" s="302">
        <f>FIND(" ",CC58)</f>
        <v>5</v>
      </c>
      <c r="CD59" s="315" t="str">
        <f>LEFT(CC58,CC59)</f>
        <v xml:space="preserve">P1.6 </v>
      </c>
      <c r="CE59" s="315" t="str">
        <f>RIGHT(CC58,LEN(CC58)-CC59-1)</f>
        <v>Alternative inntekter for tjenesteutviklingsprosjekt</v>
      </c>
      <c r="CF59" s="315"/>
      <c r="CG59" s="315"/>
      <c r="CH59" s="315"/>
      <c r="CI59" s="315"/>
      <c r="CJ59" s="315"/>
      <c r="CK59" s="315"/>
      <c r="CL59" s="315"/>
      <c r="CM59" s="315"/>
      <c r="CN59" s="315"/>
      <c r="CO59" s="319" t="b">
        <f t="shared" si="29"/>
        <v>1</v>
      </c>
      <c r="CP59" s="319" t="b">
        <f t="shared" si="30"/>
        <v>0</v>
      </c>
      <c r="CQ59" s="319" t="b">
        <f t="shared" si="5"/>
        <v>0</v>
      </c>
      <c r="CR59" s="319" t="b">
        <f t="shared" si="41"/>
        <v>0</v>
      </c>
      <c r="CS59" s="430" t="b">
        <f t="shared" si="16"/>
        <v>0</v>
      </c>
      <c r="CT59" s="302" t="str">
        <f t="shared" si="17"/>
        <v/>
      </c>
      <c r="CU59" s="302" t="b">
        <f t="shared" si="18"/>
        <v>1</v>
      </c>
      <c r="CV59" s="319" t="b">
        <f t="shared" si="19"/>
        <v>0</v>
      </c>
      <c r="CW59" s="302" t="str">
        <f>'Forside og oppsummering'!$K$2</f>
        <v>20230131_1336</v>
      </c>
      <c r="CX59" s="302">
        <f t="shared" si="20"/>
        <v>2</v>
      </c>
      <c r="CY59" s="302" t="str">
        <f t="shared" si="21"/>
        <v/>
      </c>
      <c r="CZ59" s="435" t="str">
        <f t="shared" si="7"/>
        <v xml:space="preserve">P1.6 </v>
      </c>
      <c r="DA59" s="330">
        <f>'Forside og oppsummering'!$E$23</f>
        <v>0</v>
      </c>
      <c r="DB59" s="302" t="str">
        <f t="shared" si="22"/>
        <v>Prosjekt 1</v>
      </c>
      <c r="DC59" s="330" t="str">
        <f t="shared" si="8"/>
        <v>Alternative inntekter for tjenesteutviklingsprosjekt</v>
      </c>
      <c r="DD59" s="431" t="str">
        <f t="shared" si="9"/>
        <v xml:space="preserve">P1.6 </v>
      </c>
      <c r="DE59" s="302" t="str">
        <f t="shared" si="23"/>
        <v xml:space="preserve">P_.6 </v>
      </c>
      <c r="DF59" s="302">
        <f t="shared" si="24"/>
        <v>0</v>
      </c>
      <c r="DG59" s="328">
        <v>0</v>
      </c>
      <c r="DH59" s="328">
        <v>0</v>
      </c>
      <c r="DI59" s="328">
        <v>0</v>
      </c>
      <c r="DJ59" s="328">
        <v>0</v>
      </c>
      <c r="DK59" s="328">
        <v>0</v>
      </c>
      <c r="DL59" s="328">
        <v>0</v>
      </c>
      <c r="DM59" s="328">
        <v>0</v>
      </c>
      <c r="DN59" s="328">
        <v>0</v>
      </c>
      <c r="DO59" s="328" t="str">
        <v>20230131_1336</v>
      </c>
      <c r="DP59" s="328">
        <v>2</v>
      </c>
      <c r="EG59" s="271">
        <v>0</v>
      </c>
      <c r="EH59" s="271" t="str">
        <v>Kompetansetiltak (grunn-, videre- og etterutdanning)</v>
      </c>
      <c r="EI59" s="271" t="str">
        <v>Bachelorutdanning helse- og sosialfag</v>
      </c>
      <c r="EJ59" s="271" t="str">
        <v>2.3j_end</v>
      </c>
      <c r="EK59" s="271" t="str">
        <v>2.3j_end</v>
      </c>
      <c r="EL59" s="271" t="str">
        <v/>
      </c>
      <c r="EM59" s="271" t="str">
        <v/>
      </c>
      <c r="EN59" s="271" t="str">
        <v/>
      </c>
      <c r="EO59" s="271" t="str">
        <v/>
      </c>
      <c r="EP59" s="271" t="str">
        <v/>
      </c>
      <c r="EQ59" s="271" t="str">
        <v/>
      </c>
      <c r="ER59" s="271" t="str">
        <v/>
      </c>
      <c r="ES59" s="271" t="str">
        <v/>
      </c>
      <c r="ET59" s="271" t="str">
        <v/>
      </c>
      <c r="EU59" s="271" t="str">
        <v>20230131_1336</v>
      </c>
      <c r="EV59" s="271">
        <v>6</v>
      </c>
      <c r="EW59" s="436">
        <v>57</v>
      </c>
    </row>
    <row r="60" spans="5:153" x14ac:dyDescent="0.3">
      <c r="E60" s="262">
        <v>0</v>
      </c>
      <c r="F60" s="262">
        <v>0</v>
      </c>
      <c r="G60" s="262" t="str">
        <v>2.4f</v>
      </c>
      <c r="H60" s="262" t="str">
        <v>Veiledning</v>
      </c>
      <c r="I60" s="275"/>
      <c r="J60" s="275"/>
      <c r="K60" s="302" t="b">
        <f>H60='Kompetansetilskudd og BPA'!$E$12</f>
        <v>0</v>
      </c>
      <c r="L60" s="302" t="b">
        <f t="shared" si="38"/>
        <v>0</v>
      </c>
      <c r="M60" s="302" t="b">
        <f t="shared" si="10"/>
        <v>0</v>
      </c>
      <c r="N60" s="302">
        <f t="shared" si="11"/>
        <v>3</v>
      </c>
      <c r="O60" s="302" t="str">
        <f t="shared" si="25"/>
        <v>2.4f</v>
      </c>
      <c r="P60" s="302" t="str">
        <f t="shared" si="33"/>
        <v>Veiledning</v>
      </c>
      <c r="Q60" s="263" t="b">
        <v>0</v>
      </c>
      <c r="R60" s="263" t="b">
        <v>0</v>
      </c>
      <c r="S60" s="263" t="b">
        <v>0</v>
      </c>
      <c r="T60" s="263">
        <v>3</v>
      </c>
      <c r="U60" s="263" t="str">
        <v>2.6c</v>
      </c>
      <c r="V60" s="263" t="str">
        <v>Annet</v>
      </c>
      <c r="W60" s="261" t="b">
        <v>0</v>
      </c>
      <c r="X60" s="261" t="b">
        <v>1</v>
      </c>
      <c r="Y60" s="261" t="b">
        <v>0</v>
      </c>
      <c r="Z60" s="261">
        <v>5</v>
      </c>
      <c r="AA60" s="261">
        <v>3</v>
      </c>
      <c r="AB60" s="261" t="str">
        <v>Eventuell tilbakemelding fra saksbehandler til kommunen angående Opplæringstilskudd BPA (brukerstyrt personlig assistanse). (Det som skrives her fremkommer på tilskuddsbrevet til kommunen)</v>
      </c>
      <c r="AC60" s="302" t="str">
        <f t="shared" si="12"/>
        <v/>
      </c>
      <c r="AD60" s="267">
        <f>'Forside og oppsummering'!$E$23</f>
        <v>0</v>
      </c>
      <c r="AE60" s="370" t="str">
        <f t="shared" ref="AE60:AE65" si="42">IF(Z60=1,AB60,AE59)</f>
        <v>Opplæringstilskudd BPA (brukerstyrt personlig assistanse)</v>
      </c>
      <c r="AF60" s="370" t="str">
        <f t="shared" ref="AF60:AF65" si="43">IF(Z60=1,"",IF(Z60=2,AB60,AF59))</f>
        <v/>
      </c>
      <c r="AG60" s="375" t="str">
        <f t="shared" si="13"/>
        <v>3_saksbehandlerkommentar</v>
      </c>
      <c r="AH60" s="375" t="str">
        <f t="shared" si="14"/>
        <v>3_saksbehandlerkommentar</v>
      </c>
      <c r="AI60" s="375" t="str">
        <f t="shared" si="15"/>
        <v>Eventuell tilbakemelding fra saksbehandler til kommunen angående Opplæringstilskudd BPA (brukerstyrt personlig assistanse). (Det som skrives her fremkommer på tilskuddsbrevet til kommunen)</v>
      </c>
      <c r="AJ60" s="371" t="b">
        <v>0</v>
      </c>
      <c r="AK60" s="371" t="b">
        <v>1</v>
      </c>
      <c r="AL60" s="260" t="b">
        <v>0</v>
      </c>
      <c r="AM60" s="260">
        <v>5</v>
      </c>
      <c r="AN60" s="264" t="str">
        <v>2.4d</v>
      </c>
      <c r="AO60" s="264" t="str">
        <v/>
      </c>
      <c r="AP60" s="302">
        <f t="shared" si="36"/>
        <v>56</v>
      </c>
      <c r="AQ60" s="302" t="str">
        <f t="shared" si="37"/>
        <v/>
      </c>
      <c r="AR60" s="380" t="b">
        <v>0</v>
      </c>
      <c r="AS60" s="264" t="b">
        <v>0</v>
      </c>
      <c r="AT60" s="272">
        <v>0</v>
      </c>
      <c r="AU60" s="272" t="str">
        <v>Kompetansetiltak (grunn-, videre- og etterutdanning)</v>
      </c>
      <c r="AV60" s="272" t="str">
        <v>Videreutdanning og mastergradutdanning (påbygg bachelorutdanning)</v>
      </c>
      <c r="AW60" s="272" t="str">
        <v>2.4d</v>
      </c>
      <c r="AX60" s="272" t="str">
        <v>2.4d</v>
      </c>
      <c r="AY60" s="272" t="str">
        <v>Kreftomsorg/lindrende pleie</v>
      </c>
      <c r="AZ60" s="302" cm="1">
        <f t="array" ref="AZ60">IF(OR($AR60,$AS60),"",IF(AND(NOT($AP60=FALSE),NOT(AZ$2=FALSE)),INDEX('Kompetansetilskudd og BPA'!$A$1:$R$149,$AP60,AZ$2),""))</f>
        <v>0</v>
      </c>
      <c r="BA60" s="302" cm="1">
        <f t="array" ref="BA60">IF(OR($AR60,$AS60),"",IF(AND(NOT($AP60=FALSE),NOT(BA$2=FALSE)),INDEX('Kompetansetilskudd og BPA'!$A$1:$R$149,$AP60,BA$2),""))</f>
        <v>0</v>
      </c>
      <c r="BB60" s="302" t="str" cm="1">
        <f t="array" ref="BB60">IF(OR($AR60,$AS60),"",IF(AND(NOT($AP60=FALSE),NOT(BB$2=FALSE)),INDEX('Kompetansetilskudd og BPA'!$A$1:$R$149,$AP60,BB$2),""))</f>
        <v/>
      </c>
      <c r="BC60" s="302" cm="1">
        <f t="array" ref="BC60">IF(OR($AR60,$AS60),"",IF(AND(NOT($AP60=FALSE),NOT(BC$2=FALSE)),INDEX('Kompetansetilskudd og BPA'!$A$1:$R$149,$AP60,BC$2),""))</f>
        <v>0</v>
      </c>
      <c r="BD60" s="302" cm="1">
        <f t="array" ref="BD60">IF(OR($AR60,$AS60),"",IF(AND(NOT($AP60=FALSE),NOT(BD$2=FALSE)),INDEX('Kompetansetilskudd og BPA'!$A$1:$R$149,$AP60,BD$2),""))</f>
        <v>0</v>
      </c>
      <c r="BE60" s="302" cm="1">
        <f t="array" ref="BE60">IF(OR($AR60,$AS60),"",IF(AND(NOT($AP60=FALSE),NOT(BE$2=FALSE)),INDEX('Kompetansetilskudd og BPA'!$A$1:$R$149,$AP60,BE$2),""))</f>
        <v>0</v>
      </c>
      <c r="BF60" s="302" t="str" cm="1">
        <f t="array" ref="BF60">IF(OR($AR60,$AS60),"",IF(AND(NOT($AP60=FALSE),NOT(BF$2=FALSE)),INDEX('Kompetansetilskudd og BPA'!$A$1:$R$149,$AP60,BF$2),""))</f>
        <v/>
      </c>
      <c r="BG60" s="302" cm="1">
        <f t="array" ref="BG60">IF(OR($AR60,$AS60),"",IF(AND(NOT($AP60=FALSE),NOT(BG$2=FALSE)),INDEX('Kompetansetilskudd og BPA'!$A$1:$R$149,$AP60,BG$2),""))</f>
        <v>0</v>
      </c>
      <c r="BH60" s="302" cm="1">
        <f t="array" ref="BH60">IF(OR($AR60,$AS60),"",IF(AND(NOT($AP60=FALSE),NOT(BH$2=FALSE)),INDEX('Kompetansetilskudd og BPA'!$A$1:$R$149,$AP60,BH$2),""))</f>
        <v>0</v>
      </c>
      <c r="BI60" s="302" t="str" cm="1">
        <f t="array" ref="BI60">IF(OR(AR60,AS60),"",IF(AND(NOT(BI$2=FALSE),NOT(AQ60="")),INDEX('Kompetansetilskudd og BPA'!$A$1:$R$149,$AQ60,BI$2),""))</f>
        <v/>
      </c>
      <c r="BJ60" s="376" t="str">
        <f>'Forside og oppsummering'!$K$2</f>
        <v>20230131_1336</v>
      </c>
      <c r="BK60" s="272">
        <v>3</v>
      </c>
      <c r="BL60" s="273">
        <v>0</v>
      </c>
      <c r="BM60" s="273" t="str">
        <v>Kompetansetiltak (grunn-, videre- og etterutdanning)</v>
      </c>
      <c r="BN60" s="273" t="str">
        <v>Videreutdanning og mastergradutdanning (påbygg bachelorutdanning)</v>
      </c>
      <c r="BO60" s="273" t="str">
        <v>2.4d</v>
      </c>
      <c r="BP60" s="273" t="str">
        <v>2.4d</v>
      </c>
      <c r="BQ60" s="273" t="str">
        <v>Kreftomsorg/lindrende pleie</v>
      </c>
      <c r="BR60" s="273">
        <v>0</v>
      </c>
      <c r="BS60" s="273">
        <v>0</v>
      </c>
      <c r="BT60" s="273">
        <v>0</v>
      </c>
      <c r="BU60" s="273">
        <v>0</v>
      </c>
      <c r="BV60" s="273">
        <v>0</v>
      </c>
      <c r="BW60" s="273">
        <v>0</v>
      </c>
      <c r="BX60" s="273">
        <v>0</v>
      </c>
      <c r="BY60" s="273" t="str">
        <v/>
      </c>
      <c r="BZ60" s="273" t="str">
        <v>20230131_1336</v>
      </c>
      <c r="CA60" s="273">
        <v>3</v>
      </c>
      <c r="CB60" s="302" t="b">
        <f t="shared" si="35"/>
        <v>1</v>
      </c>
      <c r="CD60" s="315"/>
      <c r="CE60" s="315" t="str" cm="1">
        <f t="array" ref="CE60:CF69">'Prosjekt 1'!$H$53:$I$62</f>
        <v>P1.6a</v>
      </c>
      <c r="CF60" s="315" t="str">
        <v>Beløp fra egenfinansiering 
Beløp dere har fått innvilget eller har søkt om til tjenesteutviklingsprosjektet fra egen virksomhet.</v>
      </c>
      <c r="CG60" s="315"/>
      <c r="CH60" s="315"/>
      <c r="CI60" s="315"/>
      <c r="CJ60" s="315"/>
      <c r="CK60" s="315"/>
      <c r="CL60" s="315"/>
      <c r="CM60" s="315"/>
      <c r="CN60" s="315" cm="1">
        <f t="array" ref="CN60:CN69">'Prosjekt 1'!$K$53:$K$62</f>
        <v>0</v>
      </c>
      <c r="CO60" s="319" t="b">
        <f t="shared" si="29"/>
        <v>0</v>
      </c>
      <c r="CP60" s="319" t="b">
        <f t="shared" si="30"/>
        <v>0</v>
      </c>
      <c r="CQ60" s="319" t="b">
        <f t="shared" si="5"/>
        <v>0</v>
      </c>
      <c r="CR60" s="319" t="b">
        <f t="shared" si="41"/>
        <v>0</v>
      </c>
      <c r="CS60" s="430" t="b">
        <f t="shared" si="16"/>
        <v>0</v>
      </c>
      <c r="CT60" s="302" t="str">
        <f t="shared" si="17"/>
        <v/>
      </c>
      <c r="CU60" s="302" t="b">
        <f t="shared" si="18"/>
        <v>1</v>
      </c>
      <c r="CV60" s="319" t="b">
        <f t="shared" si="19"/>
        <v>0</v>
      </c>
      <c r="CW60" s="302" t="str">
        <f>'Forside og oppsummering'!$K$2</f>
        <v>20230131_1336</v>
      </c>
      <c r="CX60" s="302">
        <f t="shared" si="20"/>
        <v>4</v>
      </c>
      <c r="CY60" s="302" t="str">
        <f t="shared" si="21"/>
        <v/>
      </c>
      <c r="CZ60" s="435" t="str">
        <f t="shared" si="7"/>
        <v>P1.6a</v>
      </c>
      <c r="DA60" s="330">
        <f>'Forside og oppsummering'!$E$23</f>
        <v>0</v>
      </c>
      <c r="DB60" s="302" t="str">
        <f t="shared" si="22"/>
        <v>Prosjekt 1</v>
      </c>
      <c r="DC60" s="330" t="str">
        <f t="shared" si="8"/>
        <v>Alternative inntekter for tjenesteutviklingsprosjekt</v>
      </c>
      <c r="DD60" s="431" t="str">
        <f t="shared" si="9"/>
        <v>P1.6a</v>
      </c>
      <c r="DE60" s="302" t="str">
        <f t="shared" si="23"/>
        <v>P_.6a</v>
      </c>
      <c r="DF60" s="302" t="str">
        <f t="shared" si="24"/>
        <v>Beløp fra egenfinansiering 
Beløp dere har fått innvilget eller har søkt om til tjenesteutviklingsprosjektet fra egen virksomhet.</v>
      </c>
      <c r="DG60" s="328">
        <v>0</v>
      </c>
      <c r="DH60" s="328">
        <v>0</v>
      </c>
      <c r="DI60" s="328">
        <v>0</v>
      </c>
      <c r="DJ60" s="328">
        <v>0</v>
      </c>
      <c r="DK60" s="328">
        <v>0</v>
      </c>
      <c r="DL60" s="328">
        <v>0</v>
      </c>
      <c r="DM60" s="328">
        <v>0</v>
      </c>
      <c r="DN60" s="328">
        <v>0</v>
      </c>
      <c r="DO60" s="328" t="str">
        <v>20230131_1336</v>
      </c>
      <c r="DP60" s="328">
        <v>4</v>
      </c>
      <c r="EG60" s="271">
        <v>0</v>
      </c>
      <c r="EH60" s="271" t="str">
        <v>Kompetansetiltak (grunn-, videre- og etterutdanning)</v>
      </c>
      <c r="EI60" s="271" t="str">
        <v>Videreutdanning og mastergradutdanning (påbygg bachelorutdanning)</v>
      </c>
      <c r="EJ60" s="271" t="str">
        <v>2.4.</v>
      </c>
      <c r="EK60" s="271" t="str">
        <v>2.4.</v>
      </c>
      <c r="EL60" s="271" t="str">
        <v/>
      </c>
      <c r="EM60" s="271">
        <v>0</v>
      </c>
      <c r="EN60" s="271">
        <v>0</v>
      </c>
      <c r="EO60" s="271">
        <v>0</v>
      </c>
      <c r="EP60" s="271">
        <v>0</v>
      </c>
      <c r="EQ60" s="271">
        <v>0</v>
      </c>
      <c r="ER60" s="271">
        <v>0</v>
      </c>
      <c r="ES60" s="271">
        <v>0</v>
      </c>
      <c r="ET60" s="271" t="str">
        <v/>
      </c>
      <c r="EU60" s="271" t="str">
        <v>20230131_1336</v>
      </c>
      <c r="EV60" s="271">
        <v>2</v>
      </c>
      <c r="EW60" s="275">
        <v>58</v>
      </c>
    </row>
    <row r="61" spans="5:153" x14ac:dyDescent="0.3">
      <c r="E61" s="262">
        <v>0</v>
      </c>
      <c r="F61" s="262">
        <v>0</v>
      </c>
      <c r="G61" s="262" t="str">
        <v>2.4g</v>
      </c>
      <c r="H61" s="262" t="str">
        <v>Lederutdanning</v>
      </c>
      <c r="I61" s="275"/>
      <c r="J61" s="275"/>
      <c r="K61" s="302" t="b">
        <f>H61='Kompetansetilskudd og BPA'!$E$12</f>
        <v>0</v>
      </c>
      <c r="L61" s="302" t="b">
        <f t="shared" si="38"/>
        <v>0</v>
      </c>
      <c r="M61" s="302" t="b">
        <f t="shared" si="10"/>
        <v>0</v>
      </c>
      <c r="N61" s="302">
        <f t="shared" si="11"/>
        <v>3</v>
      </c>
      <c r="O61" s="302" t="str">
        <f t="shared" si="25"/>
        <v>2.4g</v>
      </c>
      <c r="P61" s="302" t="str">
        <f t="shared" si="33"/>
        <v>Lederutdanning</v>
      </c>
      <c r="Q61" s="263" t="b">
        <v>1</v>
      </c>
      <c r="R61" s="263" t="b">
        <v>1</v>
      </c>
      <c r="S61" s="263" t="b">
        <v>0</v>
      </c>
      <c r="T61" s="263">
        <v>5</v>
      </c>
      <c r="U61" s="263" t="str">
        <v>2.6d</v>
      </c>
      <c r="V61" s="263" t="str">
        <v>Eventuell tilbakemelding fra saksbehandler til kommunen angående Annen internopplæring / korte etterutdanninger /kurs mv.. (Det som skrives her fremkommer på tilskuddsbrevet til kommunen)</v>
      </c>
      <c r="W61" s="261" t="b">
        <v>0</v>
      </c>
      <c r="X61" s="261" t="b">
        <v>0</v>
      </c>
      <c r="Y61" s="261" t="b">
        <v>1</v>
      </c>
      <c r="Z61" s="261">
        <v>6</v>
      </c>
      <c r="AA61" s="261">
        <v>3</v>
      </c>
      <c r="AB61" s="261">
        <v>0</v>
      </c>
      <c r="AC61" s="302" t="str">
        <f t="shared" si="12"/>
        <v/>
      </c>
      <c r="AD61" s="267">
        <f>'Forside og oppsummering'!$E$23</f>
        <v>0</v>
      </c>
      <c r="AE61" s="370" t="str">
        <f t="shared" si="42"/>
        <v>Opplæringstilskudd BPA (brukerstyrt personlig assistanse)</v>
      </c>
      <c r="AF61" s="370" t="str">
        <f t="shared" si="43"/>
        <v/>
      </c>
      <c r="AG61" s="375" t="str">
        <f t="shared" si="13"/>
        <v>3_end</v>
      </c>
      <c r="AH61" s="375" t="str">
        <f t="shared" si="14"/>
        <v>3_end</v>
      </c>
      <c r="AI61" s="375" t="str">
        <f t="shared" si="15"/>
        <v/>
      </c>
      <c r="AJ61" s="371" t="b">
        <v>0</v>
      </c>
      <c r="AK61" s="371" t="b">
        <v>0</v>
      </c>
      <c r="AL61" s="260" t="b">
        <v>1</v>
      </c>
      <c r="AM61" s="260">
        <v>6</v>
      </c>
      <c r="AN61" s="264" t="str">
        <v>2.4e</v>
      </c>
      <c r="AO61" s="264" t="str">
        <v/>
      </c>
      <c r="AP61" s="302">
        <f t="shared" si="36"/>
        <v>57</v>
      </c>
      <c r="AQ61" s="302" t="str">
        <f t="shared" si="37"/>
        <v/>
      </c>
      <c r="AR61" s="380" t="b">
        <v>0</v>
      </c>
      <c r="AS61" s="264" t="b">
        <v>0</v>
      </c>
      <c r="AT61" s="272">
        <v>0</v>
      </c>
      <c r="AU61" s="272" t="str">
        <v>Kompetansetiltak (grunn-, videre- og etterutdanning)</v>
      </c>
      <c r="AV61" s="272" t="str">
        <v>Videreutdanning og mastergradutdanning (påbygg bachelorutdanning)</v>
      </c>
      <c r="AW61" s="272" t="str">
        <v>2.4e</v>
      </c>
      <c r="AX61" s="272" t="str">
        <v>2.4e</v>
      </c>
      <c r="AY61" s="272" t="str">
        <v>Habilitering/rehabilitering</v>
      </c>
      <c r="AZ61" s="302" cm="1">
        <f t="array" ref="AZ61">IF(OR($AR61,$AS61),"",IF(AND(NOT($AP61=FALSE),NOT(AZ$2=FALSE)),INDEX('Kompetansetilskudd og BPA'!$A$1:$R$149,$AP61,AZ$2),""))</f>
        <v>0</v>
      </c>
      <c r="BA61" s="302" cm="1">
        <f t="array" ref="BA61">IF(OR($AR61,$AS61),"",IF(AND(NOT($AP61=FALSE),NOT(BA$2=FALSE)),INDEX('Kompetansetilskudd og BPA'!$A$1:$R$149,$AP61,BA$2),""))</f>
        <v>0</v>
      </c>
      <c r="BB61" s="302" t="str" cm="1">
        <f t="array" ref="BB61">IF(OR($AR61,$AS61),"",IF(AND(NOT($AP61=FALSE),NOT(BB$2=FALSE)),INDEX('Kompetansetilskudd og BPA'!$A$1:$R$149,$AP61,BB$2),""))</f>
        <v/>
      </c>
      <c r="BC61" s="302" cm="1">
        <f t="array" ref="BC61">IF(OR($AR61,$AS61),"",IF(AND(NOT($AP61=FALSE),NOT(BC$2=FALSE)),INDEX('Kompetansetilskudd og BPA'!$A$1:$R$149,$AP61,BC$2),""))</f>
        <v>0</v>
      </c>
      <c r="BD61" s="302" cm="1">
        <f t="array" ref="BD61">IF(OR($AR61,$AS61),"",IF(AND(NOT($AP61=FALSE),NOT(BD$2=FALSE)),INDEX('Kompetansetilskudd og BPA'!$A$1:$R$149,$AP61,BD$2),""))</f>
        <v>0</v>
      </c>
      <c r="BE61" s="302" cm="1">
        <f t="array" ref="BE61">IF(OR($AR61,$AS61),"",IF(AND(NOT($AP61=FALSE),NOT(BE$2=FALSE)),INDEX('Kompetansetilskudd og BPA'!$A$1:$R$149,$AP61,BE$2),""))</f>
        <v>0</v>
      </c>
      <c r="BF61" s="302" t="str" cm="1">
        <f t="array" ref="BF61">IF(OR($AR61,$AS61),"",IF(AND(NOT($AP61=FALSE),NOT(BF$2=FALSE)),INDEX('Kompetansetilskudd og BPA'!$A$1:$R$149,$AP61,BF$2),""))</f>
        <v/>
      </c>
      <c r="BG61" s="302" cm="1">
        <f t="array" ref="BG61">IF(OR($AR61,$AS61),"",IF(AND(NOT($AP61=FALSE),NOT(BG$2=FALSE)),INDEX('Kompetansetilskudd og BPA'!$A$1:$R$149,$AP61,BG$2),""))</f>
        <v>0</v>
      </c>
      <c r="BH61" s="302" cm="1">
        <f t="array" ref="BH61">IF(OR($AR61,$AS61),"",IF(AND(NOT($AP61=FALSE),NOT(BH$2=FALSE)),INDEX('Kompetansetilskudd og BPA'!$A$1:$R$149,$AP61,BH$2),""))</f>
        <v>0</v>
      </c>
      <c r="BI61" s="302" t="str" cm="1">
        <f t="array" ref="BI61">IF(OR(AR61,AS61),"",IF(AND(NOT(BI$2=FALSE),NOT(AQ61="")),INDEX('Kompetansetilskudd og BPA'!$A$1:$R$149,$AQ61,BI$2),""))</f>
        <v/>
      </c>
      <c r="BJ61" s="376" t="str">
        <f>'Forside og oppsummering'!$K$2</f>
        <v>20230131_1336</v>
      </c>
      <c r="BK61" s="272">
        <v>3</v>
      </c>
      <c r="BL61" s="273">
        <v>0</v>
      </c>
      <c r="BM61" s="273" t="str">
        <v>Kompetansetiltak (grunn-, videre- og etterutdanning)</v>
      </c>
      <c r="BN61" s="273" t="str">
        <v>Videreutdanning og mastergradutdanning (påbygg bachelorutdanning)</v>
      </c>
      <c r="BO61" s="273" t="str">
        <v>2.4e</v>
      </c>
      <c r="BP61" s="273" t="str">
        <v>2.4e</v>
      </c>
      <c r="BQ61" s="273" t="str">
        <v>Habilitering/rehabilitering</v>
      </c>
      <c r="BR61" s="273">
        <v>0</v>
      </c>
      <c r="BS61" s="273">
        <v>0</v>
      </c>
      <c r="BT61" s="273">
        <v>0</v>
      </c>
      <c r="BU61" s="273">
        <v>0</v>
      </c>
      <c r="BV61" s="273">
        <v>0</v>
      </c>
      <c r="BW61" s="273">
        <v>0</v>
      </c>
      <c r="BX61" s="273">
        <v>0</v>
      </c>
      <c r="BY61" s="273" t="str">
        <v/>
      </c>
      <c r="BZ61" s="273" t="str">
        <v>20230131_1336</v>
      </c>
      <c r="CA61" s="273">
        <v>3</v>
      </c>
      <c r="CB61" s="302" t="b">
        <f t="shared" ref="CB61:CB90" si="44">BO61&lt;&gt;0</f>
        <v>1</v>
      </c>
      <c r="CD61" s="315"/>
      <c r="CE61" s="315">
        <v>0</v>
      </c>
      <c r="CF61" s="315">
        <v>0</v>
      </c>
      <c r="CG61" s="315"/>
      <c r="CH61" s="315"/>
      <c r="CI61" s="315"/>
      <c r="CJ61" s="315"/>
      <c r="CK61" s="315"/>
      <c r="CL61" s="315"/>
      <c r="CM61" s="315"/>
      <c r="CN61" s="315">
        <v>0</v>
      </c>
      <c r="CO61" s="319" t="b">
        <f t="shared" si="29"/>
        <v>0</v>
      </c>
      <c r="CP61" s="319" t="b">
        <f t="shared" si="30"/>
        <v>0</v>
      </c>
      <c r="CQ61" s="319" t="b">
        <f t="shared" si="5"/>
        <v>0</v>
      </c>
      <c r="CR61" s="319" t="b">
        <f t="shared" si="41"/>
        <v>1</v>
      </c>
      <c r="CS61" s="430" t="b">
        <f t="shared" si="16"/>
        <v>0</v>
      </c>
      <c r="CT61" s="302" t="str">
        <f t="shared" si="17"/>
        <v/>
      </c>
      <c r="CU61" s="302" t="b">
        <f t="shared" si="18"/>
        <v>1</v>
      </c>
      <c r="CV61" s="319" t="b">
        <f t="shared" si="19"/>
        <v>0</v>
      </c>
      <c r="CW61" s="302" t="str">
        <f>'Forside og oppsummering'!$K$2</f>
        <v>20230131_1336</v>
      </c>
      <c r="CX61" s="302">
        <f t="shared" si="20"/>
        <v>4</v>
      </c>
      <c r="CY61" s="302" t="str">
        <f t="shared" si="21"/>
        <v/>
      </c>
      <c r="CZ61" s="435">
        <f t="shared" si="7"/>
        <v>0</v>
      </c>
      <c r="DA61" s="330">
        <f>'Forside og oppsummering'!$E$23</f>
        <v>0</v>
      </c>
      <c r="DB61" s="302" t="str">
        <f t="shared" si="22"/>
        <v>Prosjekt 1</v>
      </c>
      <c r="DC61" s="330" t="str">
        <f t="shared" si="8"/>
        <v>Alternative inntekter for tjenesteutviklingsprosjekt</v>
      </c>
      <c r="DD61" s="431">
        <f t="shared" si="9"/>
        <v>0</v>
      </c>
      <c r="DE61" s="302" t="e">
        <f t="shared" si="23"/>
        <v>#VALUE!</v>
      </c>
      <c r="DF61" s="302">
        <f t="shared" si="24"/>
        <v>0</v>
      </c>
      <c r="DG61" s="328">
        <v>0</v>
      </c>
      <c r="DH61" s="328">
        <v>0</v>
      </c>
      <c r="DI61" s="328">
        <v>0</v>
      </c>
      <c r="DJ61" s="328">
        <v>0</v>
      </c>
      <c r="DK61" s="328">
        <v>0</v>
      </c>
      <c r="DL61" s="328">
        <v>0</v>
      </c>
      <c r="DM61" s="328">
        <v>0</v>
      </c>
      <c r="DN61" s="328">
        <v>0</v>
      </c>
      <c r="DO61" s="328" t="str">
        <v>20230131_1336</v>
      </c>
      <c r="DP61" s="328">
        <v>4</v>
      </c>
      <c r="EG61" s="271">
        <v>0</v>
      </c>
      <c r="EH61" s="271" t="str">
        <v>Kompetansetiltak (grunn-, videre- og etterutdanning)</v>
      </c>
      <c r="EI61" s="271" t="str">
        <v>Videreutdanning og mastergradutdanning (påbygg bachelorutdanning)</v>
      </c>
      <c r="EJ61" s="271" t="str">
        <v>2.4a</v>
      </c>
      <c r="EK61" s="271" t="str">
        <v>2.4a</v>
      </c>
      <c r="EL61" s="271" t="str">
        <v>Psykisk helsearbeid og rusarbeid</v>
      </c>
      <c r="EM61" s="271">
        <v>0</v>
      </c>
      <c r="EN61" s="271">
        <v>0</v>
      </c>
      <c r="EO61" s="271">
        <v>0</v>
      </c>
      <c r="EP61" s="271">
        <v>0</v>
      </c>
      <c r="EQ61" s="271">
        <v>0</v>
      </c>
      <c r="ER61" s="271">
        <v>0</v>
      </c>
      <c r="ES61" s="271">
        <v>0</v>
      </c>
      <c r="ET61" s="271" t="str">
        <v/>
      </c>
      <c r="EU61" s="271" t="str">
        <v>20230131_1336</v>
      </c>
      <c r="EV61" s="271">
        <v>3</v>
      </c>
      <c r="EW61" s="275">
        <v>59</v>
      </c>
    </row>
    <row r="62" spans="5:153" x14ac:dyDescent="0.3">
      <c r="E62" s="262">
        <v>0</v>
      </c>
      <c r="F62" s="262">
        <v>0</v>
      </c>
      <c r="G62" s="262" t="str">
        <v>2.4h</v>
      </c>
      <c r="H62" s="262" t="str">
        <v>Annen videreutdanning og/eller masterutdanning</v>
      </c>
      <c r="I62" s="275"/>
      <c r="J62" s="275"/>
      <c r="K62" s="302" t="b">
        <f>H62='Kompetansetilskudd og BPA'!$E$12</f>
        <v>0</v>
      </c>
      <c r="L62" s="302" t="b">
        <f t="shared" si="38"/>
        <v>0</v>
      </c>
      <c r="M62" s="302" t="b">
        <f t="shared" si="10"/>
        <v>0</v>
      </c>
      <c r="N62" s="302">
        <f t="shared" si="11"/>
        <v>3</v>
      </c>
      <c r="O62" s="302" t="str">
        <f t="shared" si="25"/>
        <v>2.4h</v>
      </c>
      <c r="P62" s="302" t="str">
        <f t="shared" si="33"/>
        <v>Annen videreutdanning og/eller masterutdanning</v>
      </c>
      <c r="Q62" s="263" t="b">
        <v>0</v>
      </c>
      <c r="R62" s="263" t="b">
        <v>0</v>
      </c>
      <c r="S62" s="263" t="b">
        <v>1</v>
      </c>
      <c r="T62" s="263">
        <v>6</v>
      </c>
      <c r="U62" s="263" t="str">
        <v>2.6d</v>
      </c>
      <c r="V62" s="263">
        <v>0</v>
      </c>
      <c r="AC62" s="302" t="str">
        <f t="shared" si="12"/>
        <v/>
      </c>
      <c r="AD62" s="267">
        <f>'Forside og oppsummering'!$E$23</f>
        <v>0</v>
      </c>
      <c r="AE62" s="370" t="str">
        <f t="shared" si="42"/>
        <v>Opplæringstilskudd BPA (brukerstyrt personlig assistanse)</v>
      </c>
      <c r="AF62" s="370" t="str">
        <f t="shared" si="43"/>
        <v/>
      </c>
      <c r="AG62" s="375">
        <f t="shared" si="13"/>
        <v>0</v>
      </c>
      <c r="AH62" s="375">
        <f t="shared" si="14"/>
        <v>0</v>
      </c>
      <c r="AI62" s="375" t="str">
        <f t="shared" si="15"/>
        <v/>
      </c>
      <c r="AJ62" s="371">
        <v>0</v>
      </c>
      <c r="AK62" s="371">
        <v>0</v>
      </c>
      <c r="AL62" s="260">
        <v>0</v>
      </c>
      <c r="AM62" s="260">
        <v>0</v>
      </c>
      <c r="AN62" s="264" t="str">
        <v>2.4f</v>
      </c>
      <c r="AO62" s="264" t="str">
        <v/>
      </c>
      <c r="AP62" s="302">
        <f t="shared" si="36"/>
        <v>58</v>
      </c>
      <c r="AQ62" s="302" t="str">
        <f t="shared" si="37"/>
        <v/>
      </c>
      <c r="AR62" s="380" t="b">
        <v>0</v>
      </c>
      <c r="AS62" s="264" t="b">
        <v>0</v>
      </c>
      <c r="AT62" s="272">
        <v>0</v>
      </c>
      <c r="AU62" s="272" t="str">
        <v>Kompetansetiltak (grunn-, videre- og etterutdanning)</v>
      </c>
      <c r="AV62" s="272" t="str">
        <v>Videreutdanning og mastergradutdanning (påbygg bachelorutdanning)</v>
      </c>
      <c r="AW62" s="272" t="str">
        <v>2.4f</v>
      </c>
      <c r="AX62" s="272" t="str">
        <v>2.4f</v>
      </c>
      <c r="AY62" s="272" t="str">
        <v>Veiledning</v>
      </c>
      <c r="AZ62" s="302" cm="1">
        <f t="array" ref="AZ62">IF(OR($AR62,$AS62),"",IF(AND(NOT($AP62=FALSE),NOT(AZ$2=FALSE)),INDEX('Kompetansetilskudd og BPA'!$A$1:$R$149,$AP62,AZ$2),""))</f>
        <v>0</v>
      </c>
      <c r="BA62" s="302" cm="1">
        <f t="array" ref="BA62">IF(OR($AR62,$AS62),"",IF(AND(NOT($AP62=FALSE),NOT(BA$2=FALSE)),INDEX('Kompetansetilskudd og BPA'!$A$1:$R$149,$AP62,BA$2),""))</f>
        <v>0</v>
      </c>
      <c r="BB62" s="302" t="str" cm="1">
        <f t="array" ref="BB62">IF(OR($AR62,$AS62),"",IF(AND(NOT($AP62=FALSE),NOT(BB$2=FALSE)),INDEX('Kompetansetilskudd og BPA'!$A$1:$R$149,$AP62,BB$2),""))</f>
        <v/>
      </c>
      <c r="BC62" s="302" cm="1">
        <f t="array" ref="BC62">IF(OR($AR62,$AS62),"",IF(AND(NOT($AP62=FALSE),NOT(BC$2=FALSE)),INDEX('Kompetansetilskudd og BPA'!$A$1:$R$149,$AP62,BC$2),""))</f>
        <v>0</v>
      </c>
      <c r="BD62" s="302" cm="1">
        <f t="array" ref="BD62">IF(OR($AR62,$AS62),"",IF(AND(NOT($AP62=FALSE),NOT(BD$2=FALSE)),INDEX('Kompetansetilskudd og BPA'!$A$1:$R$149,$AP62,BD$2),""))</f>
        <v>0</v>
      </c>
      <c r="BE62" s="302" cm="1">
        <f t="array" ref="BE62">IF(OR($AR62,$AS62),"",IF(AND(NOT($AP62=FALSE),NOT(BE$2=FALSE)),INDEX('Kompetansetilskudd og BPA'!$A$1:$R$149,$AP62,BE$2),""))</f>
        <v>0</v>
      </c>
      <c r="BF62" s="302" t="str" cm="1">
        <f t="array" ref="BF62">IF(OR($AR62,$AS62),"",IF(AND(NOT($AP62=FALSE),NOT(BF$2=FALSE)),INDEX('Kompetansetilskudd og BPA'!$A$1:$R$149,$AP62,BF$2),""))</f>
        <v/>
      </c>
      <c r="BG62" s="302" cm="1">
        <f t="array" ref="BG62">IF(OR($AR62,$AS62),"",IF(AND(NOT($AP62=FALSE),NOT(BG$2=FALSE)),INDEX('Kompetansetilskudd og BPA'!$A$1:$R$149,$AP62,BG$2),""))</f>
        <v>0</v>
      </c>
      <c r="BH62" s="302" cm="1">
        <f t="array" ref="BH62">IF(OR($AR62,$AS62),"",IF(AND(NOT($AP62=FALSE),NOT(BH$2=FALSE)),INDEX('Kompetansetilskudd og BPA'!$A$1:$R$149,$AP62,BH$2),""))</f>
        <v>0</v>
      </c>
      <c r="BI62" s="302" t="str" cm="1">
        <f t="array" ref="BI62">IF(OR(AR62,AS62),"",IF(AND(NOT(BI$2=FALSE),NOT(AQ62="")),INDEX('Kompetansetilskudd og BPA'!$A$1:$R$149,$AQ62,BI$2),""))</f>
        <v/>
      </c>
      <c r="BJ62" s="376" t="str">
        <f>'Forside og oppsummering'!$K$2</f>
        <v>20230131_1336</v>
      </c>
      <c r="BK62" s="272">
        <v>3</v>
      </c>
      <c r="BL62" s="273">
        <v>0</v>
      </c>
      <c r="BM62" s="273" t="str">
        <v>Kompetansetiltak (grunn-, videre- og etterutdanning)</v>
      </c>
      <c r="BN62" s="273" t="str">
        <v>Videreutdanning og mastergradutdanning (påbygg bachelorutdanning)</v>
      </c>
      <c r="BO62" s="273" t="str">
        <v>2.4f</v>
      </c>
      <c r="BP62" s="273" t="str">
        <v>2.4f</v>
      </c>
      <c r="BQ62" s="273" t="str">
        <v>Veiledning</v>
      </c>
      <c r="BR62" s="273">
        <v>0</v>
      </c>
      <c r="BS62" s="273">
        <v>0</v>
      </c>
      <c r="BT62" s="273">
        <v>0</v>
      </c>
      <c r="BU62" s="273">
        <v>0</v>
      </c>
      <c r="BV62" s="273">
        <v>0</v>
      </c>
      <c r="BW62" s="273">
        <v>0</v>
      </c>
      <c r="BX62" s="273">
        <v>0</v>
      </c>
      <c r="BY62" s="273" t="str">
        <v/>
      </c>
      <c r="BZ62" s="273" t="str">
        <v>20230131_1336</v>
      </c>
      <c r="CA62" s="273">
        <v>3</v>
      </c>
      <c r="CB62" s="302" t="b">
        <f t="shared" si="44"/>
        <v>1</v>
      </c>
      <c r="CD62" s="315"/>
      <c r="CE62" s="315" t="str">
        <v>P1.6b</v>
      </c>
      <c r="CF62" s="315" t="str">
        <v>Beskriv med ord stillingsressurs eller frivillig innsats 
Innsats dere har fått innvilget eller har søkt om til tjenesteutviklingsprosjektet fra egen virksomhet</v>
      </c>
      <c r="CG62" s="315"/>
      <c r="CH62" s="315"/>
      <c r="CI62" s="315"/>
      <c r="CJ62" s="315"/>
      <c r="CK62" s="315"/>
      <c r="CL62" s="315"/>
      <c r="CM62" s="315"/>
      <c r="CN62" s="315">
        <v>0</v>
      </c>
      <c r="CO62" s="319" t="b">
        <f t="shared" si="29"/>
        <v>0</v>
      </c>
      <c r="CP62" s="319" t="b">
        <f t="shared" si="30"/>
        <v>0</v>
      </c>
      <c r="CQ62" s="319" t="b">
        <f t="shared" si="5"/>
        <v>0</v>
      </c>
      <c r="CR62" s="319" t="b">
        <f t="shared" si="41"/>
        <v>0</v>
      </c>
      <c r="CS62" s="430" t="b">
        <f t="shared" si="16"/>
        <v>0</v>
      </c>
      <c r="CT62" s="302" t="str">
        <f t="shared" si="17"/>
        <v/>
      </c>
      <c r="CU62" s="302" t="b">
        <f t="shared" si="18"/>
        <v>1</v>
      </c>
      <c r="CV62" s="319" t="b">
        <f t="shared" si="19"/>
        <v>0</v>
      </c>
      <c r="CW62" s="302" t="str">
        <f>'Forside og oppsummering'!$K$2</f>
        <v>20230131_1336</v>
      </c>
      <c r="CX62" s="302">
        <f t="shared" si="20"/>
        <v>4</v>
      </c>
      <c r="CY62" s="302" t="str">
        <f t="shared" si="21"/>
        <v/>
      </c>
      <c r="CZ62" s="435" t="str">
        <f t="shared" si="7"/>
        <v>P1.6b</v>
      </c>
      <c r="DA62" s="330">
        <f>'Forside og oppsummering'!$E$23</f>
        <v>0</v>
      </c>
      <c r="DB62" s="302" t="str">
        <f t="shared" si="22"/>
        <v>Prosjekt 1</v>
      </c>
      <c r="DC62" s="330" t="str">
        <f t="shared" si="8"/>
        <v>Alternative inntekter for tjenesteutviklingsprosjekt</v>
      </c>
      <c r="DD62" s="431" t="str">
        <f t="shared" si="9"/>
        <v>P1.6b</v>
      </c>
      <c r="DE62" s="302" t="str">
        <f t="shared" si="23"/>
        <v>P_.6b</v>
      </c>
      <c r="DF62" s="302" t="str">
        <f t="shared" si="24"/>
        <v>Beskriv med ord stillingsressurs eller frivillig innsats 
Innsats dere har fått innvilget eller har søkt om til tjenesteutviklingsprosjektet fra egen virksomhet</v>
      </c>
      <c r="DG62" s="328">
        <v>0</v>
      </c>
      <c r="DH62" s="328">
        <v>0</v>
      </c>
      <c r="DI62" s="328">
        <v>0</v>
      </c>
      <c r="DJ62" s="328">
        <v>0</v>
      </c>
      <c r="DK62" s="328">
        <v>0</v>
      </c>
      <c r="DL62" s="328">
        <v>0</v>
      </c>
      <c r="DM62" s="328">
        <v>0</v>
      </c>
      <c r="DN62" s="328">
        <v>0</v>
      </c>
      <c r="DO62" s="328" t="str">
        <v>20230131_1336</v>
      </c>
      <c r="DP62" s="328">
        <v>4</v>
      </c>
      <c r="EG62" s="271">
        <v>0</v>
      </c>
      <c r="EH62" s="271" t="str">
        <v>Kompetansetiltak (grunn-, videre- og etterutdanning)</v>
      </c>
      <c r="EI62" s="271" t="str">
        <v>Videreutdanning og mastergradutdanning (påbygg bachelorutdanning)</v>
      </c>
      <c r="EJ62" s="271" t="str">
        <v>2.4b</v>
      </c>
      <c r="EK62" s="271" t="str">
        <v>2.4b</v>
      </c>
      <c r="EL62" s="271" t="str">
        <v>Tverrfaglig videreutdanning i psykososialt arbeid med barn og unge</v>
      </c>
      <c r="EM62" s="271">
        <v>0</v>
      </c>
      <c r="EN62" s="271">
        <v>0</v>
      </c>
      <c r="EO62" s="271">
        <v>0</v>
      </c>
      <c r="EP62" s="271">
        <v>0</v>
      </c>
      <c r="EQ62" s="271">
        <v>0</v>
      </c>
      <c r="ER62" s="271">
        <v>0</v>
      </c>
      <c r="ES62" s="271">
        <v>0</v>
      </c>
      <c r="ET62" s="271" t="str">
        <v/>
      </c>
      <c r="EU62" s="271" t="str">
        <v>20230131_1336</v>
      </c>
      <c r="EV62" s="271">
        <v>3</v>
      </c>
      <c r="EW62" s="275">
        <v>60</v>
      </c>
    </row>
    <row r="63" spans="5:153" x14ac:dyDescent="0.3">
      <c r="E63" s="262">
        <v>0</v>
      </c>
      <c r="F63" s="262">
        <v>0</v>
      </c>
      <c r="G63" s="262">
        <v>0</v>
      </c>
      <c r="H63" s="262" t="str">
        <v>2.4.  SUM:</v>
      </c>
      <c r="I63" s="275"/>
      <c r="J63" s="275"/>
      <c r="K63" s="302" t="b">
        <f>H63='Kompetansetilskudd og BPA'!$E$12</f>
        <v>0</v>
      </c>
      <c r="L63" s="302" t="b">
        <f t="shared" si="38"/>
        <v>0</v>
      </c>
      <c r="M63" s="302" t="b">
        <f t="shared" si="10"/>
        <v>0</v>
      </c>
      <c r="N63" s="302" t="b">
        <f t="shared" si="11"/>
        <v>0</v>
      </c>
      <c r="O63" s="302" t="b">
        <f t="shared" si="25"/>
        <v>0</v>
      </c>
      <c r="P63" s="302" t="b">
        <f t="shared" si="33"/>
        <v>0</v>
      </c>
      <c r="Q63" s="263" t="b">
        <v>0</v>
      </c>
      <c r="R63" s="263" t="b">
        <v>0</v>
      </c>
      <c r="S63" s="263" t="b">
        <v>0</v>
      </c>
      <c r="T63" s="263">
        <v>1</v>
      </c>
      <c r="U63" s="263" t="str">
        <v>3.</v>
      </c>
      <c r="V63" s="263" t="str">
        <v>Opplæringstilskudd BPA (brukerstyrt personlig assistanse)</v>
      </c>
      <c r="AC63" s="302" t="str">
        <f t="shared" si="12"/>
        <v/>
      </c>
      <c r="AD63" s="267">
        <f>'Forside og oppsummering'!$E$23</f>
        <v>0</v>
      </c>
      <c r="AE63" s="370" t="str">
        <f t="shared" si="42"/>
        <v>Opplæringstilskudd BPA (brukerstyrt personlig assistanse)</v>
      </c>
      <c r="AF63" s="370" t="str">
        <f t="shared" si="43"/>
        <v/>
      </c>
      <c r="AG63" s="375">
        <f t="shared" si="13"/>
        <v>0</v>
      </c>
      <c r="AH63" s="375">
        <f t="shared" si="14"/>
        <v>0</v>
      </c>
      <c r="AI63" s="375" t="str">
        <f t="shared" si="15"/>
        <v/>
      </c>
      <c r="AJ63" s="371">
        <v>0</v>
      </c>
      <c r="AK63" s="371">
        <v>0</v>
      </c>
      <c r="AL63" s="260">
        <v>0</v>
      </c>
      <c r="AM63" s="260">
        <v>0</v>
      </c>
      <c r="AN63" s="264" t="str">
        <v>2.4g</v>
      </c>
      <c r="AO63" s="264" t="str">
        <v/>
      </c>
      <c r="AP63" s="302">
        <f t="shared" si="36"/>
        <v>59</v>
      </c>
      <c r="AQ63" s="302" t="str">
        <f t="shared" si="37"/>
        <v/>
      </c>
      <c r="AR63" s="380" t="b">
        <v>0</v>
      </c>
      <c r="AS63" s="264" t="b">
        <v>0</v>
      </c>
      <c r="AT63" s="272">
        <v>0</v>
      </c>
      <c r="AU63" s="272" t="str">
        <v>Kompetansetiltak (grunn-, videre- og etterutdanning)</v>
      </c>
      <c r="AV63" s="272" t="str">
        <v>Videreutdanning og mastergradutdanning (påbygg bachelorutdanning)</v>
      </c>
      <c r="AW63" s="272" t="str">
        <v>2.4g</v>
      </c>
      <c r="AX63" s="272" t="str">
        <v>2.4g</v>
      </c>
      <c r="AY63" s="272" t="str">
        <v>Lederutdanning</v>
      </c>
      <c r="AZ63" s="302" cm="1">
        <f t="array" ref="AZ63">IF(OR($AR63,$AS63),"",IF(AND(NOT($AP63=FALSE),NOT(AZ$2=FALSE)),INDEX('Kompetansetilskudd og BPA'!$A$1:$R$149,$AP63,AZ$2),""))</f>
        <v>0</v>
      </c>
      <c r="BA63" s="302" cm="1">
        <f t="array" ref="BA63">IF(OR($AR63,$AS63),"",IF(AND(NOT($AP63=FALSE),NOT(BA$2=FALSE)),INDEX('Kompetansetilskudd og BPA'!$A$1:$R$149,$AP63,BA$2),""))</f>
        <v>0</v>
      </c>
      <c r="BB63" s="302" t="str" cm="1">
        <f t="array" ref="BB63">IF(OR($AR63,$AS63),"",IF(AND(NOT($AP63=FALSE),NOT(BB$2=FALSE)),INDEX('Kompetansetilskudd og BPA'!$A$1:$R$149,$AP63,BB$2),""))</f>
        <v/>
      </c>
      <c r="BC63" s="302" cm="1">
        <f t="array" ref="BC63">IF(OR($AR63,$AS63),"",IF(AND(NOT($AP63=FALSE),NOT(BC$2=FALSE)),INDEX('Kompetansetilskudd og BPA'!$A$1:$R$149,$AP63,BC$2),""))</f>
        <v>0</v>
      </c>
      <c r="BD63" s="302" cm="1">
        <f t="array" ref="BD63">IF(OR($AR63,$AS63),"",IF(AND(NOT($AP63=FALSE),NOT(BD$2=FALSE)),INDEX('Kompetansetilskudd og BPA'!$A$1:$R$149,$AP63,BD$2),""))</f>
        <v>0</v>
      </c>
      <c r="BE63" s="302" cm="1">
        <f t="array" ref="BE63">IF(OR($AR63,$AS63),"",IF(AND(NOT($AP63=FALSE),NOT(BE$2=FALSE)),INDEX('Kompetansetilskudd og BPA'!$A$1:$R$149,$AP63,BE$2),""))</f>
        <v>0</v>
      </c>
      <c r="BF63" s="302" t="str" cm="1">
        <f t="array" ref="BF63">IF(OR($AR63,$AS63),"",IF(AND(NOT($AP63=FALSE),NOT(BF$2=FALSE)),INDEX('Kompetansetilskudd og BPA'!$A$1:$R$149,$AP63,BF$2),""))</f>
        <v/>
      </c>
      <c r="BG63" s="302" cm="1">
        <f t="array" ref="BG63">IF(OR($AR63,$AS63),"",IF(AND(NOT($AP63=FALSE),NOT(BG$2=FALSE)),INDEX('Kompetansetilskudd og BPA'!$A$1:$R$149,$AP63,BG$2),""))</f>
        <v>0</v>
      </c>
      <c r="BH63" s="302" cm="1">
        <f t="array" ref="BH63">IF(OR($AR63,$AS63),"",IF(AND(NOT($AP63=FALSE),NOT(BH$2=FALSE)),INDEX('Kompetansetilskudd og BPA'!$A$1:$R$149,$AP63,BH$2),""))</f>
        <v>0</v>
      </c>
      <c r="BI63" s="302" t="str" cm="1">
        <f t="array" ref="BI63">IF(OR(AR63,AS63),"",IF(AND(NOT(BI$2=FALSE),NOT(AQ63="")),INDEX('Kompetansetilskudd og BPA'!$A$1:$R$149,$AQ63,BI$2),""))</f>
        <v/>
      </c>
      <c r="BJ63" s="376" t="str">
        <f>'Forside og oppsummering'!$K$2</f>
        <v>20230131_1336</v>
      </c>
      <c r="BK63" s="272">
        <v>3</v>
      </c>
      <c r="BL63" s="273">
        <v>0</v>
      </c>
      <c r="BM63" s="273" t="str">
        <v>Kompetansetiltak (grunn-, videre- og etterutdanning)</v>
      </c>
      <c r="BN63" s="273" t="str">
        <v>Videreutdanning og mastergradutdanning (påbygg bachelorutdanning)</v>
      </c>
      <c r="BO63" s="273" t="str">
        <v>2.4g</v>
      </c>
      <c r="BP63" s="273" t="str">
        <v>2.4g</v>
      </c>
      <c r="BQ63" s="273" t="str">
        <v>Lederutdanning</v>
      </c>
      <c r="BR63" s="273">
        <v>0</v>
      </c>
      <c r="BS63" s="273">
        <v>0</v>
      </c>
      <c r="BT63" s="273">
        <v>0</v>
      </c>
      <c r="BU63" s="273">
        <v>0</v>
      </c>
      <c r="BV63" s="273">
        <v>0</v>
      </c>
      <c r="BW63" s="273">
        <v>0</v>
      </c>
      <c r="BX63" s="273">
        <v>0</v>
      </c>
      <c r="BY63" s="273" t="str">
        <v/>
      </c>
      <c r="BZ63" s="273" t="str">
        <v>20230131_1336</v>
      </c>
      <c r="CA63" s="273">
        <v>3</v>
      </c>
      <c r="CB63" s="302" t="b">
        <f t="shared" si="44"/>
        <v>1</v>
      </c>
      <c r="CD63" s="315"/>
      <c r="CE63" s="315">
        <v>0</v>
      </c>
      <c r="CF63" s="315">
        <v>0</v>
      </c>
      <c r="CG63" s="315"/>
      <c r="CH63" s="315"/>
      <c r="CI63" s="315"/>
      <c r="CJ63" s="315"/>
      <c r="CK63" s="315"/>
      <c r="CL63" s="315"/>
      <c r="CM63" s="315"/>
      <c r="CN63" s="315">
        <v>0</v>
      </c>
      <c r="CO63" s="319" t="b">
        <f t="shared" si="29"/>
        <v>0</v>
      </c>
      <c r="CP63" s="319" t="b">
        <f t="shared" si="30"/>
        <v>0</v>
      </c>
      <c r="CQ63" s="319" t="b">
        <f t="shared" si="5"/>
        <v>0</v>
      </c>
      <c r="CR63" s="319" t="b">
        <f t="shared" si="41"/>
        <v>1</v>
      </c>
      <c r="CS63" s="430" t="b">
        <f t="shared" si="16"/>
        <v>0</v>
      </c>
      <c r="CT63" s="302" t="str">
        <f t="shared" si="17"/>
        <v/>
      </c>
      <c r="CU63" s="302" t="b">
        <f t="shared" si="18"/>
        <v>1</v>
      </c>
      <c r="CV63" s="319" t="b">
        <f t="shared" si="19"/>
        <v>0</v>
      </c>
      <c r="CW63" s="302" t="str">
        <f>'Forside og oppsummering'!$K$2</f>
        <v>20230131_1336</v>
      </c>
      <c r="CX63" s="302">
        <f t="shared" si="20"/>
        <v>4</v>
      </c>
      <c r="CY63" s="302" t="str">
        <f t="shared" si="21"/>
        <v/>
      </c>
      <c r="CZ63" s="435">
        <f t="shared" si="7"/>
        <v>0</v>
      </c>
      <c r="DA63" s="330">
        <f>'Forside og oppsummering'!$E$23</f>
        <v>0</v>
      </c>
      <c r="DB63" s="302" t="str">
        <f t="shared" si="22"/>
        <v>Prosjekt 1</v>
      </c>
      <c r="DC63" s="330" t="str">
        <f t="shared" si="8"/>
        <v>Alternative inntekter for tjenesteutviklingsprosjekt</v>
      </c>
      <c r="DD63" s="431">
        <f t="shared" si="9"/>
        <v>0</v>
      </c>
      <c r="DE63" s="302" t="e">
        <f t="shared" si="23"/>
        <v>#VALUE!</v>
      </c>
      <c r="DF63" s="302">
        <f t="shared" si="24"/>
        <v>0</v>
      </c>
      <c r="DG63" s="328">
        <v>0</v>
      </c>
      <c r="DH63" s="328">
        <v>0</v>
      </c>
      <c r="DI63" s="328">
        <v>0</v>
      </c>
      <c r="DJ63" s="328">
        <v>0</v>
      </c>
      <c r="DK63" s="328">
        <v>0</v>
      </c>
      <c r="DL63" s="328">
        <v>0</v>
      </c>
      <c r="DM63" s="328">
        <v>0</v>
      </c>
      <c r="DN63" s="328">
        <v>0</v>
      </c>
      <c r="DO63" s="328" t="str">
        <v>20230131_1336</v>
      </c>
      <c r="DP63" s="328">
        <v>4</v>
      </c>
      <c r="EG63" s="271">
        <v>0</v>
      </c>
      <c r="EH63" s="271" t="str">
        <v>Kompetansetiltak (grunn-, videre- og etterutdanning)</v>
      </c>
      <c r="EI63" s="271" t="str">
        <v>Videreutdanning og mastergradutdanning (påbygg bachelorutdanning)</v>
      </c>
      <c r="EJ63" s="271" t="str">
        <v>2.4c</v>
      </c>
      <c r="EK63" s="271" t="str">
        <v>2.4c</v>
      </c>
      <c r="EL63" s="271" t="str">
        <v>Eldreomsorg/demens</v>
      </c>
      <c r="EM63" s="271">
        <v>0</v>
      </c>
      <c r="EN63" s="271">
        <v>0</v>
      </c>
      <c r="EO63" s="271">
        <v>0</v>
      </c>
      <c r="EP63" s="271">
        <v>0</v>
      </c>
      <c r="EQ63" s="271">
        <v>0</v>
      </c>
      <c r="ER63" s="271">
        <v>0</v>
      </c>
      <c r="ES63" s="271">
        <v>0</v>
      </c>
      <c r="ET63" s="271" t="str">
        <v/>
      </c>
      <c r="EU63" s="271" t="str">
        <v>20230131_1336</v>
      </c>
      <c r="EV63" s="271">
        <v>3</v>
      </c>
      <c r="EW63" s="275">
        <v>61</v>
      </c>
    </row>
    <row r="64" spans="5:153" x14ac:dyDescent="0.3">
      <c r="E64" s="262">
        <v>0</v>
      </c>
      <c r="F64" s="262">
        <v>0</v>
      </c>
      <c r="G64" s="262">
        <v>0</v>
      </c>
      <c r="H64" s="262">
        <v>0</v>
      </c>
      <c r="I64" s="275"/>
      <c r="J64" s="275"/>
      <c r="K64" s="302" t="b">
        <f>H64='Kompetansetilskudd og BPA'!$E$12</f>
        <v>0</v>
      </c>
      <c r="L64" s="302" t="b">
        <f t="shared" si="38"/>
        <v>0</v>
      </c>
      <c r="M64" s="302" t="b">
        <f t="shared" si="10"/>
        <v>0</v>
      </c>
      <c r="N64" s="302" t="b">
        <f t="shared" si="11"/>
        <v>0</v>
      </c>
      <c r="O64" s="302" t="b">
        <f t="shared" si="25"/>
        <v>0</v>
      </c>
      <c r="P64" s="302" t="b">
        <f t="shared" si="33"/>
        <v>0</v>
      </c>
      <c r="Q64" s="263" t="b">
        <v>0</v>
      </c>
      <c r="R64" s="263" t="b">
        <v>0</v>
      </c>
      <c r="S64" s="263" t="b">
        <v>0</v>
      </c>
      <c r="T64" s="263">
        <v>3</v>
      </c>
      <c r="U64" s="263" t="str">
        <v/>
      </c>
      <c r="V64" s="263">
        <v>0</v>
      </c>
      <c r="AC64" s="302" t="str">
        <f t="shared" si="12"/>
        <v/>
      </c>
      <c r="AD64" s="267">
        <f>'Forside og oppsummering'!$E$23</f>
        <v>0</v>
      </c>
      <c r="AE64" s="370" t="str">
        <f t="shared" si="42"/>
        <v>Opplæringstilskudd BPA (brukerstyrt personlig assistanse)</v>
      </c>
      <c r="AF64" s="370" t="str">
        <f t="shared" si="43"/>
        <v/>
      </c>
      <c r="AG64" s="375">
        <f t="shared" si="13"/>
        <v>0</v>
      </c>
      <c r="AH64" s="375">
        <f t="shared" si="14"/>
        <v>0</v>
      </c>
      <c r="AI64" s="375" t="str">
        <f t="shared" si="15"/>
        <v/>
      </c>
      <c r="AJ64" s="371">
        <v>0</v>
      </c>
      <c r="AK64" s="371">
        <v>0</v>
      </c>
      <c r="AL64" s="260">
        <v>0</v>
      </c>
      <c r="AM64" s="260">
        <v>0</v>
      </c>
      <c r="AN64" s="264" t="str">
        <v>2.4h</v>
      </c>
      <c r="AO64" s="264" t="str">
        <v>2.4i</v>
      </c>
      <c r="AP64" s="302">
        <f t="shared" si="36"/>
        <v>60</v>
      </c>
      <c r="AQ64" s="302">
        <f t="shared" si="37"/>
        <v>63</v>
      </c>
      <c r="AR64" s="380" t="b">
        <v>0</v>
      </c>
      <c r="AS64" s="264" t="b">
        <v>0</v>
      </c>
      <c r="AT64" s="272">
        <v>0</v>
      </c>
      <c r="AU64" s="272" t="str">
        <v>Kompetansetiltak (grunn-, videre- og etterutdanning)</v>
      </c>
      <c r="AV64" s="272" t="str">
        <v>Videreutdanning og mastergradutdanning (påbygg bachelorutdanning)</v>
      </c>
      <c r="AW64" s="272" t="str">
        <v>2.4h</v>
      </c>
      <c r="AX64" s="272" t="str">
        <v>2.4h</v>
      </c>
      <c r="AY64" s="272" t="str">
        <v>Annen videreutdanning og/eller masterutdanning</v>
      </c>
      <c r="AZ64" s="302" cm="1">
        <f t="array" ref="AZ64">IF(OR($AR64,$AS64),"",IF(AND(NOT($AP64=FALSE),NOT(AZ$2=FALSE)),INDEX('Kompetansetilskudd og BPA'!$A$1:$R$149,$AP64,AZ$2),""))</f>
        <v>0</v>
      </c>
      <c r="BA64" s="302" cm="1">
        <f t="array" ref="BA64">IF(OR($AR64,$AS64),"",IF(AND(NOT($AP64=FALSE),NOT(BA$2=FALSE)),INDEX('Kompetansetilskudd og BPA'!$A$1:$R$149,$AP64,BA$2),""))</f>
        <v>0</v>
      </c>
      <c r="BB64" s="302" t="str" cm="1">
        <f t="array" ref="BB64">IF(OR($AR64,$AS64),"",IF(AND(NOT($AP64=FALSE),NOT(BB$2=FALSE)),INDEX('Kompetansetilskudd og BPA'!$A$1:$R$149,$AP64,BB$2),""))</f>
        <v/>
      </c>
      <c r="BC64" s="302" cm="1">
        <f t="array" ref="BC64">IF(OR($AR64,$AS64),"",IF(AND(NOT($AP64=FALSE),NOT(BC$2=FALSE)),INDEX('Kompetansetilskudd og BPA'!$A$1:$R$149,$AP64,BC$2),""))</f>
        <v>0</v>
      </c>
      <c r="BD64" s="302" cm="1">
        <f t="array" ref="BD64">IF(OR($AR64,$AS64),"",IF(AND(NOT($AP64=FALSE),NOT(BD$2=FALSE)),INDEX('Kompetansetilskudd og BPA'!$A$1:$R$149,$AP64,BD$2),""))</f>
        <v>0</v>
      </c>
      <c r="BE64" s="302" cm="1">
        <f t="array" ref="BE64">IF(OR($AR64,$AS64),"",IF(AND(NOT($AP64=FALSE),NOT(BE$2=FALSE)),INDEX('Kompetansetilskudd og BPA'!$A$1:$R$149,$AP64,BE$2),""))</f>
        <v>0</v>
      </c>
      <c r="BF64" s="302" t="str" cm="1">
        <f t="array" ref="BF64">IF(OR($AR64,$AS64),"",IF(AND(NOT($AP64=FALSE),NOT(BF$2=FALSE)),INDEX('Kompetansetilskudd og BPA'!$A$1:$R$149,$AP64,BF$2),""))</f>
        <v/>
      </c>
      <c r="BG64" s="302" cm="1">
        <f t="array" ref="BG64">IF(OR($AR64,$AS64),"",IF(AND(NOT($AP64=FALSE),NOT(BG$2=FALSE)),INDEX('Kompetansetilskudd og BPA'!$A$1:$R$149,$AP64,BG$2),""))</f>
        <v>0</v>
      </c>
      <c r="BH64" s="302" cm="1">
        <f t="array" ref="BH64">IF(OR($AR64,$AS64),"",IF(AND(NOT($AP64=FALSE),NOT(BH$2=FALSE)),INDEX('Kompetansetilskudd og BPA'!$A$1:$R$149,$AP64,BH$2),""))</f>
        <v>0</v>
      </c>
      <c r="BI64" s="302" cm="1">
        <f t="array" ref="BI64">IF(OR(AR64,AS64),"",IF(AND(NOT(BI$2=FALSE),NOT(AQ64="")),INDEX('Kompetansetilskudd og BPA'!$A$1:$R$149,$AQ64,BI$2),""))</f>
        <v>0</v>
      </c>
      <c r="BJ64" s="376" t="str">
        <f>'Forside og oppsummering'!$K$2</f>
        <v>20230131_1336</v>
      </c>
      <c r="BK64" s="272">
        <v>3</v>
      </c>
      <c r="BL64" s="273">
        <v>0</v>
      </c>
      <c r="BM64" s="273" t="str">
        <v>Kompetansetiltak (grunn-, videre- og etterutdanning)</v>
      </c>
      <c r="BN64" s="273" t="str">
        <v>Videreutdanning og mastergradutdanning (påbygg bachelorutdanning)</v>
      </c>
      <c r="BO64" s="273" t="str">
        <v>2.4h</v>
      </c>
      <c r="BP64" s="273" t="str">
        <v>2.4h</v>
      </c>
      <c r="BQ64" s="273" t="str">
        <v>Annen videreutdanning og/eller masterutdanning</v>
      </c>
      <c r="BR64" s="273">
        <v>0</v>
      </c>
      <c r="BS64" s="273">
        <v>0</v>
      </c>
      <c r="BT64" s="273">
        <v>0</v>
      </c>
      <c r="BU64" s="273">
        <v>0</v>
      </c>
      <c r="BV64" s="273">
        <v>0</v>
      </c>
      <c r="BW64" s="273">
        <v>0</v>
      </c>
      <c r="BX64" s="273">
        <v>0</v>
      </c>
      <c r="BY64" s="273">
        <v>0</v>
      </c>
      <c r="BZ64" s="273" t="str">
        <v>20230131_1336</v>
      </c>
      <c r="CA64" s="273">
        <v>3</v>
      </c>
      <c r="CB64" s="302" t="b">
        <f t="shared" si="44"/>
        <v>1</v>
      </c>
      <c r="CD64" s="315"/>
      <c r="CE64" s="315">
        <v>0</v>
      </c>
      <c r="CF64" s="315">
        <v>0</v>
      </c>
      <c r="CG64" s="315"/>
      <c r="CH64" s="315"/>
      <c r="CI64" s="315"/>
      <c r="CJ64" s="315"/>
      <c r="CK64" s="315"/>
      <c r="CL64" s="315"/>
      <c r="CM64" s="315"/>
      <c r="CN64" s="315">
        <v>0</v>
      </c>
      <c r="CO64" s="319" t="b">
        <f t="shared" si="29"/>
        <v>0</v>
      </c>
      <c r="CP64" s="319" t="b">
        <f t="shared" si="30"/>
        <v>0</v>
      </c>
      <c r="CQ64" s="319" t="b">
        <f t="shared" si="5"/>
        <v>0</v>
      </c>
      <c r="CR64" s="319" t="b">
        <f t="shared" si="41"/>
        <v>1</v>
      </c>
      <c r="CS64" s="430" t="b">
        <f t="shared" si="16"/>
        <v>0</v>
      </c>
      <c r="CT64" s="302" t="str">
        <f t="shared" si="17"/>
        <v/>
      </c>
      <c r="CU64" s="302" t="b">
        <f t="shared" si="18"/>
        <v>1</v>
      </c>
      <c r="CV64" s="319" t="b">
        <f t="shared" si="19"/>
        <v>0</v>
      </c>
      <c r="CW64" s="302" t="str">
        <f>'Forside og oppsummering'!$K$2</f>
        <v>20230131_1336</v>
      </c>
      <c r="CX64" s="302">
        <f t="shared" si="20"/>
        <v>4</v>
      </c>
      <c r="CY64" s="302" t="str">
        <f t="shared" si="21"/>
        <v/>
      </c>
      <c r="CZ64" s="435">
        <f t="shared" si="7"/>
        <v>0</v>
      </c>
      <c r="DA64" s="330">
        <f>'Forside og oppsummering'!$E$23</f>
        <v>0</v>
      </c>
      <c r="DB64" s="302" t="str">
        <f t="shared" si="22"/>
        <v>Prosjekt 1</v>
      </c>
      <c r="DC64" s="330" t="str">
        <f t="shared" si="8"/>
        <v>Alternative inntekter for tjenesteutviklingsprosjekt</v>
      </c>
      <c r="DD64" s="431">
        <f t="shared" si="9"/>
        <v>0</v>
      </c>
      <c r="DE64" s="302" t="e">
        <f t="shared" si="23"/>
        <v>#VALUE!</v>
      </c>
      <c r="DF64" s="302">
        <f t="shared" si="24"/>
        <v>0</v>
      </c>
      <c r="DG64" s="328">
        <v>0</v>
      </c>
      <c r="DH64" s="328">
        <v>0</v>
      </c>
      <c r="DI64" s="328">
        <v>0</v>
      </c>
      <c r="DJ64" s="328">
        <v>0</v>
      </c>
      <c r="DK64" s="328">
        <v>0</v>
      </c>
      <c r="DL64" s="328">
        <v>0</v>
      </c>
      <c r="DM64" s="328">
        <v>0</v>
      </c>
      <c r="DN64" s="328">
        <v>0</v>
      </c>
      <c r="DO64" s="328" t="str">
        <v>20230131_1336</v>
      </c>
      <c r="DP64" s="328">
        <v>4</v>
      </c>
      <c r="EG64" s="271">
        <v>0</v>
      </c>
      <c r="EH64" s="271" t="str">
        <v>Kompetansetiltak (grunn-, videre- og etterutdanning)</v>
      </c>
      <c r="EI64" s="271" t="str">
        <v>Videreutdanning og mastergradutdanning (påbygg bachelorutdanning)</v>
      </c>
      <c r="EJ64" s="271" t="str">
        <v>2.4d</v>
      </c>
      <c r="EK64" s="271" t="str">
        <v>2.4d</v>
      </c>
      <c r="EL64" s="271" t="str">
        <v>Kreftomsorg/lindrende pleie</v>
      </c>
      <c r="EM64" s="271">
        <v>0</v>
      </c>
      <c r="EN64" s="271">
        <v>0</v>
      </c>
      <c r="EO64" s="271">
        <v>0</v>
      </c>
      <c r="EP64" s="271">
        <v>0</v>
      </c>
      <c r="EQ64" s="271">
        <v>0</v>
      </c>
      <c r="ER64" s="271">
        <v>0</v>
      </c>
      <c r="ES64" s="271">
        <v>0</v>
      </c>
      <c r="ET64" s="271" t="str">
        <v/>
      </c>
      <c r="EU64" s="271" t="str">
        <v>20230131_1336</v>
      </c>
      <c r="EV64" s="271">
        <v>3</v>
      </c>
      <c r="EW64" s="275">
        <v>62</v>
      </c>
    </row>
    <row r="65" spans="5:153" x14ac:dyDescent="0.3">
      <c r="E65" s="262">
        <v>0</v>
      </c>
      <c r="F65" s="262">
        <v>0</v>
      </c>
      <c r="G65" s="262" t="str">
        <v>2.4i</v>
      </c>
      <c r="H65" s="262" t="str">
        <v>Merknader
Nærmere om hvilken annen utdanning
Forsøk å skrive mindre enn 100 ord</v>
      </c>
      <c r="I65" s="275"/>
      <c r="J65" s="275" t="s">
        <v>493</v>
      </c>
      <c r="K65" s="302" t="b">
        <f>H65='Kompetansetilskudd og BPA'!$E$12</f>
        <v>1</v>
      </c>
      <c r="L65" s="302" t="b">
        <f t="shared" si="38"/>
        <v>1</v>
      </c>
      <c r="M65" s="302" t="b">
        <f t="shared" si="10"/>
        <v>0</v>
      </c>
      <c r="N65" s="302">
        <f t="shared" si="11"/>
        <v>5</v>
      </c>
      <c r="O65" s="302" t="str">
        <f t="shared" si="25"/>
        <v>2.4i</v>
      </c>
      <c r="P65" s="302" t="str">
        <f t="shared" si="33"/>
        <v>Eventuell tilbakemelding fra saksbehandler til kommunen angående Videreutdanning og mastergradutdanning (påbygg bachelorutdanning). (Det som skrives her fremkommer på tilskuddsbrevet til kommunen)</v>
      </c>
      <c r="Q65" s="263" t="b">
        <v>0</v>
      </c>
      <c r="R65" s="263" t="b">
        <v>0</v>
      </c>
      <c r="S65" s="263" t="b">
        <v>0</v>
      </c>
      <c r="T65" s="263">
        <v>3</v>
      </c>
      <c r="U65" s="263" t="str">
        <v>3.1.</v>
      </c>
      <c r="V65" s="263" t="str">
        <v xml:space="preserve">Arbeidsledere </v>
      </c>
      <c r="AC65" s="302" t="str">
        <f t="shared" si="12"/>
        <v/>
      </c>
      <c r="AD65" s="267">
        <f>'Forside og oppsummering'!$E$23</f>
        <v>0</v>
      </c>
      <c r="AE65" s="370" t="str">
        <f t="shared" si="42"/>
        <v>Opplæringstilskudd BPA (brukerstyrt personlig assistanse)</v>
      </c>
      <c r="AF65" s="370" t="str">
        <f t="shared" si="43"/>
        <v/>
      </c>
      <c r="AG65" s="375">
        <f t="shared" si="13"/>
        <v>0</v>
      </c>
      <c r="AH65" s="375">
        <f t="shared" si="14"/>
        <v>0</v>
      </c>
      <c r="AI65" s="375" t="str">
        <f t="shared" si="15"/>
        <v/>
      </c>
      <c r="AJ65" s="371">
        <v>0</v>
      </c>
      <c r="AK65" s="371">
        <v>0</v>
      </c>
      <c r="AL65" s="260">
        <v>0</v>
      </c>
      <c r="AM65" s="260">
        <v>0</v>
      </c>
      <c r="AN65" s="264" t="str">
        <v>2.4i</v>
      </c>
      <c r="AO65" s="264" t="str">
        <v/>
      </c>
      <c r="AP65" s="302">
        <f t="shared" si="36"/>
        <v>63</v>
      </c>
      <c r="AQ65" s="302" t="str">
        <f t="shared" si="37"/>
        <v/>
      </c>
      <c r="AR65" s="380" t="b">
        <v>1</v>
      </c>
      <c r="AS65" s="264" t="b">
        <v>0</v>
      </c>
      <c r="AT65" s="272">
        <v>0</v>
      </c>
      <c r="AU65" s="272" t="str">
        <v>Kompetansetiltak (grunn-, videre- og etterutdanning)</v>
      </c>
      <c r="AV65" s="272" t="str">
        <v>Videreutdanning og mastergradutdanning (påbygg bachelorutdanning)</v>
      </c>
      <c r="AW65" s="272" t="str">
        <v>2.4i_saksbehandlerkommentar</v>
      </c>
      <c r="AX65" s="272" t="str">
        <v>2.4i_saksbehandlerkommentar</v>
      </c>
      <c r="AY65" s="272" t="str">
        <v>Eventuell tilbakemelding fra saksbehandler til kommunen angående Videreutdanning og mastergradutdanning (påbygg bachelorutdanning). (Det som skrives her fremkommer på tilskuddsbrevet til kommunen)</v>
      </c>
      <c r="AZ65" s="302" t="str" cm="1">
        <f t="array" ref="AZ65">IF(OR($AR65,$AS65),"",IF(AND(NOT($AP65=FALSE),NOT(AZ$2=FALSE)),INDEX('Kompetansetilskudd og BPA'!$A$1:$R$149,$AP65,AZ$2),""))</f>
        <v/>
      </c>
      <c r="BA65" s="302" t="str" cm="1">
        <f t="array" ref="BA65">IF(OR($AR65,$AS65),"",IF(AND(NOT($AP65=FALSE),NOT(BA$2=FALSE)),INDEX('Kompetansetilskudd og BPA'!$A$1:$R$149,$AP65,BA$2),""))</f>
        <v/>
      </c>
      <c r="BB65" s="302" t="str" cm="1">
        <f t="array" ref="BB65">IF(OR($AR65,$AS65),"",IF(AND(NOT($AP65=FALSE),NOT(BB$2=FALSE)),INDEX('Kompetansetilskudd og BPA'!$A$1:$R$149,$AP65,BB$2),""))</f>
        <v/>
      </c>
      <c r="BC65" s="302" t="str" cm="1">
        <f t="array" ref="BC65">IF(OR($AR65,$AS65),"",IF(AND(NOT($AP65=FALSE),NOT(BC$2=FALSE)),INDEX('Kompetansetilskudd og BPA'!$A$1:$R$149,$AP65,BC$2),""))</f>
        <v/>
      </c>
      <c r="BD65" s="302" t="str" cm="1">
        <f t="array" ref="BD65">IF(OR($AR65,$AS65),"",IF(AND(NOT($AP65=FALSE),NOT(BD$2=FALSE)),INDEX('Kompetansetilskudd og BPA'!$A$1:$R$149,$AP65,BD$2),""))</f>
        <v/>
      </c>
      <c r="BE65" s="302" t="str" cm="1">
        <f t="array" ref="BE65">IF(OR($AR65,$AS65),"",IF(AND(NOT($AP65=FALSE),NOT(BE$2=FALSE)),INDEX('Kompetansetilskudd og BPA'!$A$1:$R$149,$AP65,BE$2),""))</f>
        <v/>
      </c>
      <c r="BF65" s="302" t="str" cm="1">
        <f t="array" ref="BF65">IF(OR($AR65,$AS65),"",IF(AND(NOT($AP65=FALSE),NOT(BF$2=FALSE)),INDEX('Kompetansetilskudd og BPA'!$A$1:$R$149,$AP65,BF$2),""))</f>
        <v/>
      </c>
      <c r="BG65" s="302" t="str" cm="1">
        <f t="array" ref="BG65">IF(OR($AR65,$AS65),"",IF(AND(NOT($AP65=FALSE),NOT(BG$2=FALSE)),INDEX('Kompetansetilskudd og BPA'!$A$1:$R$149,$AP65,BG$2),""))</f>
        <v/>
      </c>
      <c r="BH65" s="302" t="str" cm="1">
        <f t="array" ref="BH65">IF(OR($AR65,$AS65),"",IF(AND(NOT($AP65=FALSE),NOT(BH$2=FALSE)),INDEX('Kompetansetilskudd og BPA'!$A$1:$R$149,$AP65,BH$2),""))</f>
        <v/>
      </c>
      <c r="BI65" s="302" t="str" cm="1">
        <f t="array" ref="BI65">IF(OR(AR65,AS65),"",IF(AND(NOT(BI$2=FALSE),NOT(AQ65="")),INDEX('Kompetansetilskudd og BPA'!$A$1:$R$149,$AQ65,BI$2),""))</f>
        <v/>
      </c>
      <c r="BJ65" s="376" t="str">
        <f>'Forside og oppsummering'!$K$2</f>
        <v>20230131_1336</v>
      </c>
      <c r="BK65" s="272">
        <v>5</v>
      </c>
      <c r="BL65" s="273">
        <v>0</v>
      </c>
      <c r="BM65" s="273" t="str">
        <v>Kompetansetiltak (grunn-, videre- og etterutdanning)</v>
      </c>
      <c r="BN65" s="273" t="str">
        <v>Videreutdanning og mastergradutdanning (påbygg bachelorutdanning)</v>
      </c>
      <c r="BO65" s="273" t="str">
        <v>2.4i_saksbehandlerkommentar</v>
      </c>
      <c r="BP65" s="273" t="str">
        <v>2.4i_saksbehandlerkommentar</v>
      </c>
      <c r="BQ65" s="273" t="str">
        <v>Eventuell tilbakemelding fra saksbehandler til kommunen angående Videreutdanning og mastergradutdanning (påbygg bachelorutdanning). (Det som skrives her fremkommer på tilskuddsbrevet til kommunen)</v>
      </c>
      <c r="BR65" s="273" t="str">
        <v/>
      </c>
      <c r="BS65" s="273" t="str">
        <v/>
      </c>
      <c r="BT65" s="273" t="str">
        <v/>
      </c>
      <c r="BU65" s="273" t="str">
        <v/>
      </c>
      <c r="BV65" s="273" t="str">
        <v/>
      </c>
      <c r="BW65" s="273" t="str">
        <v/>
      </c>
      <c r="BX65" s="273" t="str">
        <v/>
      </c>
      <c r="BY65" s="273" t="str">
        <v/>
      </c>
      <c r="BZ65" s="273" t="str">
        <v>20230131_1336</v>
      </c>
      <c r="CA65" s="273">
        <v>5</v>
      </c>
      <c r="CB65" s="302" t="b">
        <f t="shared" si="44"/>
        <v>1</v>
      </c>
      <c r="CD65" s="315"/>
      <c r="CE65" s="315">
        <v>0</v>
      </c>
      <c r="CF65" s="315">
        <v>0</v>
      </c>
      <c r="CG65" s="315"/>
      <c r="CH65" s="315"/>
      <c r="CI65" s="315"/>
      <c r="CJ65" s="315"/>
      <c r="CK65" s="315"/>
      <c r="CL65" s="315"/>
      <c r="CM65" s="315"/>
      <c r="CN65" s="315">
        <v>0</v>
      </c>
      <c r="CO65" s="319" t="b">
        <f t="shared" si="29"/>
        <v>0</v>
      </c>
      <c r="CP65" s="319" t="b">
        <f t="shared" si="30"/>
        <v>0</v>
      </c>
      <c r="CQ65" s="319" t="b">
        <f t="shared" si="5"/>
        <v>0</v>
      </c>
      <c r="CR65" s="319" t="b">
        <f t="shared" si="41"/>
        <v>1</v>
      </c>
      <c r="CS65" s="430" t="b">
        <f t="shared" si="16"/>
        <v>0</v>
      </c>
      <c r="CT65" s="302" t="str">
        <f t="shared" si="17"/>
        <v/>
      </c>
      <c r="CU65" s="302" t="b">
        <f t="shared" si="18"/>
        <v>1</v>
      </c>
      <c r="CV65" s="319" t="b">
        <f t="shared" si="19"/>
        <v>0</v>
      </c>
      <c r="CW65" s="302" t="str">
        <f>'Forside og oppsummering'!$K$2</f>
        <v>20230131_1336</v>
      </c>
      <c r="CX65" s="302">
        <f t="shared" si="20"/>
        <v>4</v>
      </c>
      <c r="CY65" s="302" t="str">
        <f t="shared" si="21"/>
        <v/>
      </c>
      <c r="CZ65" s="435">
        <f t="shared" si="7"/>
        <v>0</v>
      </c>
      <c r="DA65" s="330">
        <f>'Forside og oppsummering'!$E$23</f>
        <v>0</v>
      </c>
      <c r="DB65" s="302" t="str">
        <f t="shared" si="22"/>
        <v>Prosjekt 1</v>
      </c>
      <c r="DC65" s="330" t="str">
        <f t="shared" si="8"/>
        <v>Alternative inntekter for tjenesteutviklingsprosjekt</v>
      </c>
      <c r="DD65" s="431">
        <f t="shared" si="9"/>
        <v>0</v>
      </c>
      <c r="DE65" s="302" t="e">
        <f t="shared" si="23"/>
        <v>#VALUE!</v>
      </c>
      <c r="DF65" s="302">
        <f t="shared" si="24"/>
        <v>0</v>
      </c>
      <c r="DG65" s="328">
        <v>0</v>
      </c>
      <c r="DH65" s="328">
        <v>0</v>
      </c>
      <c r="DI65" s="328">
        <v>0</v>
      </c>
      <c r="DJ65" s="328">
        <v>0</v>
      </c>
      <c r="DK65" s="328">
        <v>0</v>
      </c>
      <c r="DL65" s="328">
        <v>0</v>
      </c>
      <c r="DM65" s="328">
        <v>0</v>
      </c>
      <c r="DN65" s="328">
        <v>0</v>
      </c>
      <c r="DO65" s="328" t="str">
        <v>20230131_1336</v>
      </c>
      <c r="DP65" s="328">
        <v>4</v>
      </c>
      <c r="EG65" s="271">
        <v>0</v>
      </c>
      <c r="EH65" s="271" t="str">
        <v>Kompetansetiltak (grunn-, videre- og etterutdanning)</v>
      </c>
      <c r="EI65" s="271" t="str">
        <v>Videreutdanning og mastergradutdanning (påbygg bachelorutdanning)</v>
      </c>
      <c r="EJ65" s="271" t="str">
        <v>2.4e</v>
      </c>
      <c r="EK65" s="271" t="str">
        <v>2.4e</v>
      </c>
      <c r="EL65" s="271" t="str">
        <v>Habilitering/rehabilitering</v>
      </c>
      <c r="EM65" s="271">
        <v>0</v>
      </c>
      <c r="EN65" s="271">
        <v>0</v>
      </c>
      <c r="EO65" s="271">
        <v>0</v>
      </c>
      <c r="EP65" s="271">
        <v>0</v>
      </c>
      <c r="EQ65" s="271">
        <v>0</v>
      </c>
      <c r="ER65" s="271">
        <v>0</v>
      </c>
      <c r="ES65" s="271">
        <v>0</v>
      </c>
      <c r="ET65" s="271" t="str">
        <v/>
      </c>
      <c r="EU65" s="271" t="str">
        <v>20230131_1336</v>
      </c>
      <c r="EV65" s="271">
        <v>3</v>
      </c>
      <c r="EW65" s="275">
        <v>63</v>
      </c>
    </row>
    <row r="66" spans="5:153" x14ac:dyDescent="0.3">
      <c r="E66" s="262">
        <v>0</v>
      </c>
      <c r="F66" s="262">
        <v>0</v>
      </c>
      <c r="G66" s="262">
        <v>0</v>
      </c>
      <c r="H66" s="262">
        <v>0</v>
      </c>
      <c r="I66" s="275"/>
      <c r="J66" s="275"/>
      <c r="K66" s="302" t="b">
        <f>H66='Kompetansetilskudd og BPA'!$E$12</f>
        <v>0</v>
      </c>
      <c r="L66" s="302" t="b">
        <f t="shared" si="38"/>
        <v>0</v>
      </c>
      <c r="M66" s="302" t="b">
        <f t="shared" si="10"/>
        <v>1</v>
      </c>
      <c r="N66" s="302">
        <f t="shared" si="11"/>
        <v>6</v>
      </c>
      <c r="O66" s="302" t="str">
        <f t="shared" si="25"/>
        <v>2.4i</v>
      </c>
      <c r="P66" s="302">
        <f t="shared" si="33"/>
        <v>0</v>
      </c>
      <c r="Q66" s="263" t="b">
        <v>0</v>
      </c>
      <c r="R66" s="263" t="b">
        <v>0</v>
      </c>
      <c r="S66" s="263" t="b">
        <v>0</v>
      </c>
      <c r="T66" s="263">
        <v>3</v>
      </c>
      <c r="U66" s="263" t="str">
        <v>3.2.</v>
      </c>
      <c r="V66" s="263" t="str">
        <v xml:space="preserve">Saksbehandlere </v>
      </c>
      <c r="AC66" s="302" t="str">
        <f t="shared" si="12"/>
        <v/>
      </c>
      <c r="AD66" s="310"/>
      <c r="AE66" s="310"/>
      <c r="AF66" s="310"/>
      <c r="AG66" s="310"/>
      <c r="AH66" s="375">
        <f t="shared" si="14"/>
        <v>0</v>
      </c>
      <c r="AI66" s="372"/>
      <c r="AJ66" s="438">
        <v>0</v>
      </c>
      <c r="AK66" s="438">
        <v>0</v>
      </c>
      <c r="AL66" s="313">
        <v>0</v>
      </c>
      <c r="AM66" s="260">
        <v>0</v>
      </c>
      <c r="AN66" s="264" t="str">
        <v>2.4i</v>
      </c>
      <c r="AO66" s="264" t="str">
        <v/>
      </c>
      <c r="AP66" s="302">
        <f t="shared" si="36"/>
        <v>63</v>
      </c>
      <c r="AQ66" s="302" t="str">
        <f t="shared" si="37"/>
        <v/>
      </c>
      <c r="AR66" s="380" t="b">
        <v>0</v>
      </c>
      <c r="AS66" s="264" t="b">
        <v>1</v>
      </c>
      <c r="AT66" s="272">
        <v>0</v>
      </c>
      <c r="AU66" s="272" t="str">
        <v>Kompetansetiltak (grunn-, videre- og etterutdanning)</v>
      </c>
      <c r="AV66" s="272" t="str">
        <v>Videreutdanning og mastergradutdanning (påbygg bachelorutdanning)</v>
      </c>
      <c r="AW66" s="272" t="str">
        <v>2.4i_end</v>
      </c>
      <c r="AX66" s="272" t="str">
        <v>2.4i_end</v>
      </c>
      <c r="AY66" s="272" t="str">
        <v/>
      </c>
      <c r="AZ66" s="302" t="str" cm="1">
        <f t="array" ref="AZ66">IF(OR($AR66,$AS66),"",IF(AND(NOT($AP66=FALSE),NOT(AZ$2=FALSE)),INDEX('Kompetansetilskudd og BPA'!$A$1:$R$149,$AP66,AZ$2),""))</f>
        <v/>
      </c>
      <c r="BA66" s="302" t="str" cm="1">
        <f t="array" ref="BA66">IF(OR($AR66,$AS66),"",IF(AND(NOT($AP66=FALSE),NOT(BA$2=FALSE)),INDEX('Kompetansetilskudd og BPA'!$A$1:$R$149,$AP66,BA$2),""))</f>
        <v/>
      </c>
      <c r="BB66" s="302" t="str" cm="1">
        <f t="array" ref="BB66">IF(OR($AR66,$AS66),"",IF(AND(NOT($AP66=FALSE),NOT(BB$2=FALSE)),INDEX('Kompetansetilskudd og BPA'!$A$1:$R$149,$AP66,BB$2),""))</f>
        <v/>
      </c>
      <c r="BC66" s="302" t="str" cm="1">
        <f t="array" ref="BC66">IF(OR($AR66,$AS66),"",IF(AND(NOT($AP66=FALSE),NOT(BC$2=FALSE)),INDEX('Kompetansetilskudd og BPA'!$A$1:$R$149,$AP66,BC$2),""))</f>
        <v/>
      </c>
      <c r="BD66" s="302" t="str" cm="1">
        <f t="array" ref="BD66">IF(OR($AR66,$AS66),"",IF(AND(NOT($AP66=FALSE),NOT(BD$2=FALSE)),INDEX('Kompetansetilskudd og BPA'!$A$1:$R$149,$AP66,BD$2),""))</f>
        <v/>
      </c>
      <c r="BE66" s="302" t="str" cm="1">
        <f t="array" ref="BE66">IF(OR($AR66,$AS66),"",IF(AND(NOT($AP66=FALSE),NOT(BE$2=FALSE)),INDEX('Kompetansetilskudd og BPA'!$A$1:$R$149,$AP66,BE$2),""))</f>
        <v/>
      </c>
      <c r="BF66" s="302" t="str" cm="1">
        <f t="array" ref="BF66">IF(OR($AR66,$AS66),"",IF(AND(NOT($AP66=FALSE),NOT(BF$2=FALSE)),INDEX('Kompetansetilskudd og BPA'!$A$1:$R$149,$AP66,BF$2),""))</f>
        <v/>
      </c>
      <c r="BG66" s="302" t="str" cm="1">
        <f t="array" ref="BG66">IF(OR($AR66,$AS66),"",IF(AND(NOT($AP66=FALSE),NOT(BG$2=FALSE)),INDEX('Kompetansetilskudd og BPA'!$A$1:$R$149,$AP66,BG$2),""))</f>
        <v/>
      </c>
      <c r="BH66" s="302" t="str" cm="1">
        <f t="array" ref="BH66">IF(OR($AR66,$AS66),"",IF(AND(NOT($AP66=FALSE),NOT(BH$2=FALSE)),INDEX('Kompetansetilskudd og BPA'!$A$1:$R$149,$AP66,BH$2),""))</f>
        <v/>
      </c>
      <c r="BI66" s="302" t="str" cm="1">
        <f t="array" ref="BI66">IF(OR(AR66,AS66),"",IF(AND(NOT(BI$2=FALSE),NOT(AQ66="")),INDEX('Kompetansetilskudd og BPA'!$A$1:$R$149,$AQ66,BI$2),""))</f>
        <v/>
      </c>
      <c r="BJ66" s="376" t="str">
        <f>'Forside og oppsummering'!$K$2</f>
        <v>20230131_1336</v>
      </c>
      <c r="BK66" s="272">
        <v>6</v>
      </c>
      <c r="BL66" s="273">
        <v>0</v>
      </c>
      <c r="BM66" s="273" t="str">
        <v>Kompetansetiltak (grunn-, videre- og etterutdanning)</v>
      </c>
      <c r="BN66" s="273" t="str">
        <v>Videreutdanning og mastergradutdanning (påbygg bachelorutdanning)</v>
      </c>
      <c r="BO66" s="273" t="str">
        <v>2.4i_end</v>
      </c>
      <c r="BP66" s="273" t="str">
        <v>2.4i_end</v>
      </c>
      <c r="BQ66" s="273" t="str">
        <v/>
      </c>
      <c r="BR66" s="273" t="str">
        <v/>
      </c>
      <c r="BS66" s="273" t="str">
        <v/>
      </c>
      <c r="BT66" s="273" t="str">
        <v/>
      </c>
      <c r="BU66" s="273" t="str">
        <v/>
      </c>
      <c r="BV66" s="273" t="str">
        <v/>
      </c>
      <c r="BW66" s="273" t="str">
        <v/>
      </c>
      <c r="BX66" s="273" t="str">
        <v/>
      </c>
      <c r="BY66" s="273" t="str">
        <v/>
      </c>
      <c r="BZ66" s="273" t="str">
        <v>20230131_1336</v>
      </c>
      <c r="CA66" s="273">
        <v>6</v>
      </c>
      <c r="CB66" s="302" t="b">
        <f t="shared" si="44"/>
        <v>1</v>
      </c>
      <c r="CD66" s="315"/>
      <c r="CE66" s="315" t="str">
        <v>Inntekter fra andre kilder (Hvis aktuelt)</v>
      </c>
      <c r="CF66" s="315">
        <v>0</v>
      </c>
      <c r="CG66" s="315"/>
      <c r="CH66" s="315"/>
      <c r="CI66" s="315"/>
      <c r="CJ66" s="315"/>
      <c r="CK66" s="315"/>
      <c r="CL66" s="315"/>
      <c r="CM66" s="315"/>
      <c r="CN66" s="315">
        <v>0</v>
      </c>
      <c r="CO66" s="319" t="b">
        <f t="shared" si="29"/>
        <v>0</v>
      </c>
      <c r="CP66" s="319" t="b">
        <f t="shared" si="30"/>
        <v>0</v>
      </c>
      <c r="CQ66" s="319" t="b">
        <f t="shared" si="5"/>
        <v>0</v>
      </c>
      <c r="CR66" s="319" t="b">
        <f t="shared" si="41"/>
        <v>1</v>
      </c>
      <c r="CS66" s="430" t="b">
        <f t="shared" si="16"/>
        <v>0</v>
      </c>
      <c r="CT66" s="302" t="str">
        <f t="shared" si="17"/>
        <v/>
      </c>
      <c r="CU66" s="302" t="b">
        <f t="shared" si="18"/>
        <v>1</v>
      </c>
      <c r="CV66" s="319" t="b">
        <f t="shared" si="19"/>
        <v>0</v>
      </c>
      <c r="CW66" s="302" t="str">
        <f>'Forside og oppsummering'!$K$2</f>
        <v>20230131_1336</v>
      </c>
      <c r="CX66" s="302">
        <f t="shared" si="20"/>
        <v>4</v>
      </c>
      <c r="CY66" s="302" t="str">
        <f t="shared" si="21"/>
        <v/>
      </c>
      <c r="CZ66" s="435" t="str">
        <f t="shared" si="7"/>
        <v>Inntekter fra andre kilder (Hvis aktuelt)</v>
      </c>
      <c r="DA66" s="330">
        <f>'Forside og oppsummering'!$E$23</f>
        <v>0</v>
      </c>
      <c r="DB66" s="302" t="str">
        <f t="shared" si="22"/>
        <v>Prosjekt 1</v>
      </c>
      <c r="DC66" s="330" t="str">
        <f t="shared" si="8"/>
        <v>Alternative inntekter for tjenesteutviklingsprosjekt</v>
      </c>
      <c r="DD66" s="431" t="str">
        <f t="shared" si="9"/>
        <v>Inntekter fra andre kilder (Hvis aktuelt)</v>
      </c>
      <c r="DE66" s="302" t="str">
        <f t="shared" si="23"/>
        <v>P_ntekter fra andre kilder (Hvis aktuelt)</v>
      </c>
      <c r="DF66" s="302">
        <f t="shared" si="24"/>
        <v>0</v>
      </c>
      <c r="DG66" s="328">
        <v>0</v>
      </c>
      <c r="DH66" s="328">
        <v>0</v>
      </c>
      <c r="DI66" s="328">
        <v>0</v>
      </c>
      <c r="DJ66" s="328">
        <v>0</v>
      </c>
      <c r="DK66" s="328">
        <v>0</v>
      </c>
      <c r="DL66" s="328">
        <v>0</v>
      </c>
      <c r="DM66" s="328">
        <v>0</v>
      </c>
      <c r="DN66" s="328">
        <v>0</v>
      </c>
      <c r="DO66" s="328" t="str">
        <v>20230131_1336</v>
      </c>
      <c r="DP66" s="328">
        <v>4</v>
      </c>
      <c r="EG66" s="271">
        <v>0</v>
      </c>
      <c r="EH66" s="271" t="str">
        <v>Kompetansetiltak (grunn-, videre- og etterutdanning)</v>
      </c>
      <c r="EI66" s="271" t="str">
        <v>Videreutdanning og mastergradutdanning (påbygg bachelorutdanning)</v>
      </c>
      <c r="EJ66" s="271" t="str">
        <v>2.4f</v>
      </c>
      <c r="EK66" s="271" t="str">
        <v>2.4f</v>
      </c>
      <c r="EL66" s="271" t="str">
        <v>Veiledning</v>
      </c>
      <c r="EM66" s="271">
        <v>0</v>
      </c>
      <c r="EN66" s="271">
        <v>0</v>
      </c>
      <c r="EO66" s="271">
        <v>0</v>
      </c>
      <c r="EP66" s="271">
        <v>0</v>
      </c>
      <c r="EQ66" s="271">
        <v>0</v>
      </c>
      <c r="ER66" s="271">
        <v>0</v>
      </c>
      <c r="ES66" s="271">
        <v>0</v>
      </c>
      <c r="ET66" s="271" t="str">
        <v/>
      </c>
      <c r="EU66" s="271" t="str">
        <v>20230131_1336</v>
      </c>
      <c r="EV66" s="271">
        <v>3</v>
      </c>
      <c r="EW66" s="436">
        <v>64</v>
      </c>
    </row>
    <row r="67" spans="5:153" x14ac:dyDescent="0.3">
      <c r="E67" s="262">
        <v>0</v>
      </c>
      <c r="F67" s="262" t="str">
        <v>2.5.</v>
      </c>
      <c r="G67" s="262" t="str">
        <v>ABC-opplæring</v>
      </c>
      <c r="H67" s="262">
        <v>0</v>
      </c>
      <c r="I67" s="275"/>
      <c r="J67" s="275"/>
      <c r="K67" s="302" t="b">
        <f>H67='Kompetansetilskudd og BPA'!$E$12</f>
        <v>0</v>
      </c>
      <c r="L67" s="302" t="b">
        <f t="shared" si="38"/>
        <v>0</v>
      </c>
      <c r="M67" s="302" t="b">
        <f t="shared" si="10"/>
        <v>0</v>
      </c>
      <c r="N67" s="302">
        <f t="shared" si="11"/>
        <v>2</v>
      </c>
      <c r="O67" s="302" t="str">
        <f t="shared" si="25"/>
        <v>2.5.</v>
      </c>
      <c r="P67" s="302" t="str">
        <f t="shared" si="33"/>
        <v>ABC-opplæring</v>
      </c>
      <c r="Q67" s="263" t="b">
        <v>0</v>
      </c>
      <c r="R67" s="263" t="b">
        <v>0</v>
      </c>
      <c r="S67" s="263" t="b">
        <v>0</v>
      </c>
      <c r="T67" s="263">
        <v>3</v>
      </c>
      <c r="U67" s="263" t="str">
        <v>3.3.</v>
      </c>
      <c r="V67" s="263" t="str">
        <v xml:space="preserve">Assistenter </v>
      </c>
      <c r="AC67" s="302" t="str">
        <f t="shared" si="12"/>
        <v/>
      </c>
      <c r="AD67" s="310"/>
      <c r="AE67" s="310"/>
      <c r="AF67" s="310"/>
      <c r="AG67" s="310"/>
      <c r="AH67" s="375">
        <f t="shared" si="14"/>
        <v>0</v>
      </c>
      <c r="AI67" s="372"/>
      <c r="AJ67" s="438">
        <v>0</v>
      </c>
      <c r="AK67" s="438">
        <v>0</v>
      </c>
      <c r="AL67" s="313">
        <v>0</v>
      </c>
      <c r="AM67" s="260">
        <v>0</v>
      </c>
      <c r="AN67" s="264" t="str">
        <v>2.5.</v>
      </c>
      <c r="AO67" s="264" t="str">
        <v/>
      </c>
      <c r="AP67" s="302">
        <f t="shared" si="36"/>
        <v>65</v>
      </c>
      <c r="AQ67" s="302" t="str">
        <f t="shared" si="37"/>
        <v/>
      </c>
      <c r="AR67" s="380" t="b">
        <v>0</v>
      </c>
      <c r="AS67" s="264" t="b">
        <v>0</v>
      </c>
      <c r="AT67" s="272">
        <v>0</v>
      </c>
      <c r="AU67" s="272" t="str">
        <v>Kompetansetiltak (grunn-, videre- og etterutdanning)</v>
      </c>
      <c r="AV67" s="272" t="str">
        <v>ABC-opplæring</v>
      </c>
      <c r="AW67" s="272" t="str">
        <v>2.5.</v>
      </c>
      <c r="AX67" s="272" t="str">
        <v>2.5.</v>
      </c>
      <c r="AY67" s="272" t="str">
        <v/>
      </c>
      <c r="AZ67" s="302" cm="1">
        <f t="array" ref="AZ67">IF(OR($AR67,$AS67),"",IF(AND(NOT($AP67=FALSE),NOT(AZ$2=FALSE)),INDEX('Kompetansetilskudd og BPA'!$A$1:$R$149,$AP67,AZ$2),""))</f>
        <v>0</v>
      </c>
      <c r="BA67" s="302" cm="1">
        <f t="array" ref="BA67">IF(OR($AR67,$AS67),"",IF(AND(NOT($AP67=FALSE),NOT(BA$2=FALSE)),INDEX('Kompetansetilskudd og BPA'!$A$1:$R$149,$AP67,BA$2),""))</f>
        <v>0</v>
      </c>
      <c r="BB67" s="302" t="str" cm="1">
        <f t="array" ref="BB67">IF(OR($AR67,$AS67),"",IF(AND(NOT($AP67=FALSE),NOT(BB$2=FALSE)),INDEX('Kompetansetilskudd og BPA'!$A$1:$R$149,$AP67,BB$2),""))</f>
        <v/>
      </c>
      <c r="BC67" s="302" cm="1">
        <f t="array" ref="BC67">IF(OR($AR67,$AS67),"",IF(AND(NOT($AP67=FALSE),NOT(BC$2=FALSE)),INDEX('Kompetansetilskudd og BPA'!$A$1:$R$149,$AP67,BC$2),""))</f>
        <v>0</v>
      </c>
      <c r="BD67" s="302" cm="1">
        <f t="array" ref="BD67">IF(OR($AR67,$AS67),"",IF(AND(NOT($AP67=FALSE),NOT(BD$2=FALSE)),INDEX('Kompetansetilskudd og BPA'!$A$1:$R$149,$AP67,BD$2),""))</f>
        <v>0</v>
      </c>
      <c r="BE67" s="302" cm="1">
        <f t="array" ref="BE67">IF(OR($AR67,$AS67),"",IF(AND(NOT($AP67=FALSE),NOT(BE$2=FALSE)),INDEX('Kompetansetilskudd og BPA'!$A$1:$R$149,$AP67,BE$2),""))</f>
        <v>0</v>
      </c>
      <c r="BF67" s="302" t="str" cm="1">
        <f t="array" ref="BF67">IF(OR($AR67,$AS67),"",IF(AND(NOT($AP67=FALSE),NOT(BF$2=FALSE)),INDEX('Kompetansetilskudd og BPA'!$A$1:$R$149,$AP67,BF$2),""))</f>
        <v/>
      </c>
      <c r="BG67" s="302" cm="1">
        <f t="array" ref="BG67">IF(OR($AR67,$AS67),"",IF(AND(NOT($AP67=FALSE),NOT(BG$2=FALSE)),INDEX('Kompetansetilskudd og BPA'!$A$1:$R$149,$AP67,BG$2),""))</f>
        <v>0</v>
      </c>
      <c r="BH67" s="302" cm="1">
        <f t="array" ref="BH67">IF(OR($AR67,$AS67),"",IF(AND(NOT($AP67=FALSE),NOT(BH$2=FALSE)),INDEX('Kompetansetilskudd og BPA'!$A$1:$R$149,$AP67,BH$2),""))</f>
        <v>0</v>
      </c>
      <c r="BI67" s="302" t="str" cm="1">
        <f t="array" ref="BI67">IF(OR(AR67,AS67),"",IF(AND(NOT(BI$2=FALSE),NOT(AQ67="")),INDEX('Kompetansetilskudd og BPA'!$A$1:$R$149,$AQ67,BI$2),""))</f>
        <v/>
      </c>
      <c r="BJ67" s="376" t="str">
        <f>'Forside og oppsummering'!$K$2</f>
        <v>20230131_1336</v>
      </c>
      <c r="BK67" s="272">
        <v>2</v>
      </c>
      <c r="BL67" s="273">
        <v>0</v>
      </c>
      <c r="BM67" s="273" t="str">
        <v>Kompetansetiltak (grunn-, videre- og etterutdanning)</v>
      </c>
      <c r="BN67" s="273" t="str">
        <v>ABC-opplæring</v>
      </c>
      <c r="BO67" s="273" t="str">
        <v>2.5.</v>
      </c>
      <c r="BP67" s="273" t="str">
        <v>2.5.</v>
      </c>
      <c r="BQ67" s="273" t="str">
        <v/>
      </c>
      <c r="BR67" s="273">
        <v>0</v>
      </c>
      <c r="BS67" s="273">
        <v>0</v>
      </c>
      <c r="BT67" s="273">
        <v>0</v>
      </c>
      <c r="BU67" s="273">
        <v>0</v>
      </c>
      <c r="BV67" s="273">
        <v>0</v>
      </c>
      <c r="BW67" s="273">
        <v>0</v>
      </c>
      <c r="BX67" s="273">
        <v>0</v>
      </c>
      <c r="BY67" s="273" t="str">
        <v/>
      </c>
      <c r="BZ67" s="273" t="str">
        <v>20230131_1336</v>
      </c>
      <c r="CA67" s="273">
        <v>2</v>
      </c>
      <c r="CB67" s="302" t="b">
        <f t="shared" si="44"/>
        <v>1</v>
      </c>
      <c r="CD67" s="315"/>
      <c r="CE67" s="315" t="str">
        <v>P1.6c</v>
      </c>
      <c r="CF67" s="315" t="str">
        <v>Bekreftet beløp fra andre inntektskilder</v>
      </c>
      <c r="CG67" s="315"/>
      <c r="CH67" s="315"/>
      <c r="CI67" s="315"/>
      <c r="CJ67" s="315"/>
      <c r="CK67" s="315"/>
      <c r="CL67" s="315"/>
      <c r="CM67" s="315"/>
      <c r="CN67" s="315">
        <v>0</v>
      </c>
      <c r="CO67" s="319" t="b">
        <f t="shared" si="29"/>
        <v>0</v>
      </c>
      <c r="CP67" s="319" t="b">
        <f t="shared" si="30"/>
        <v>0</v>
      </c>
      <c r="CQ67" s="319" t="b">
        <f t="shared" si="5"/>
        <v>0</v>
      </c>
      <c r="CR67" s="319" t="b">
        <f t="shared" ref="CR67:CR130" si="45">AND(CD67=0,OR(CE67=0,CF67=0))</f>
        <v>0</v>
      </c>
      <c r="CS67" s="430" t="b">
        <f t="shared" si="16"/>
        <v>0</v>
      </c>
      <c r="CT67" s="302" t="str">
        <f t="shared" si="17"/>
        <v/>
      </c>
      <c r="CU67" s="302" t="b">
        <f t="shared" si="18"/>
        <v>1</v>
      </c>
      <c r="CV67" s="319" t="b">
        <f t="shared" si="19"/>
        <v>0</v>
      </c>
      <c r="CW67" s="302" t="str">
        <f>'Forside og oppsummering'!$K$2</f>
        <v>20230131_1336</v>
      </c>
      <c r="CX67" s="302">
        <f t="shared" si="20"/>
        <v>4</v>
      </c>
      <c r="CY67" s="302" t="str">
        <f t="shared" si="21"/>
        <v/>
      </c>
      <c r="CZ67" s="435" t="str">
        <f t="shared" si="7"/>
        <v>P1.6c</v>
      </c>
      <c r="DA67" s="330">
        <f>'Forside og oppsummering'!$E$23</f>
        <v>0</v>
      </c>
      <c r="DB67" s="302" t="str">
        <f t="shared" si="22"/>
        <v>Prosjekt 1</v>
      </c>
      <c r="DC67" s="330" t="str">
        <f t="shared" si="8"/>
        <v>Alternative inntekter for tjenesteutviklingsprosjekt</v>
      </c>
      <c r="DD67" s="431" t="str">
        <f t="shared" si="9"/>
        <v>P1.6c</v>
      </c>
      <c r="DE67" s="302" t="str">
        <f t="shared" si="23"/>
        <v>P_.6c</v>
      </c>
      <c r="DF67" s="302" t="str">
        <f t="shared" si="24"/>
        <v>Bekreftet beløp fra andre inntektskilder</v>
      </c>
      <c r="DG67" s="328">
        <v>0</v>
      </c>
      <c r="DH67" s="328">
        <v>0</v>
      </c>
      <c r="DI67" s="328">
        <v>0</v>
      </c>
      <c r="DJ67" s="328">
        <v>0</v>
      </c>
      <c r="DK67" s="328">
        <v>0</v>
      </c>
      <c r="DL67" s="328">
        <v>0</v>
      </c>
      <c r="DM67" s="328">
        <v>0</v>
      </c>
      <c r="DN67" s="328">
        <v>0</v>
      </c>
      <c r="DO67" s="328" t="str">
        <v>20230131_1336</v>
      </c>
      <c r="DP67" s="328">
        <v>4</v>
      </c>
      <c r="EG67" s="271">
        <v>0</v>
      </c>
      <c r="EH67" s="271" t="str">
        <v>Kompetansetiltak (grunn-, videre- og etterutdanning)</v>
      </c>
      <c r="EI67" s="271" t="str">
        <v>Videreutdanning og mastergradutdanning (påbygg bachelorutdanning)</v>
      </c>
      <c r="EJ67" s="271" t="str">
        <v>2.4g</v>
      </c>
      <c r="EK67" s="271" t="str">
        <v>2.4g</v>
      </c>
      <c r="EL67" s="271" t="str">
        <v>Lederutdanning</v>
      </c>
      <c r="EM67" s="271">
        <v>0</v>
      </c>
      <c r="EN67" s="271">
        <v>0</v>
      </c>
      <c r="EO67" s="271">
        <v>0</v>
      </c>
      <c r="EP67" s="271">
        <v>0</v>
      </c>
      <c r="EQ67" s="271">
        <v>0</v>
      </c>
      <c r="ER67" s="271">
        <v>0</v>
      </c>
      <c r="ES67" s="271">
        <v>0</v>
      </c>
      <c r="ET67" s="271" t="str">
        <v/>
      </c>
      <c r="EU67" s="271" t="str">
        <v>20230131_1336</v>
      </c>
      <c r="EV67" s="271">
        <v>3</v>
      </c>
      <c r="EW67" s="275">
        <v>65</v>
      </c>
    </row>
    <row r="68" spans="5:153" x14ac:dyDescent="0.3">
      <c r="E68" s="262">
        <v>0</v>
      </c>
      <c r="F68" s="262">
        <v>0</v>
      </c>
      <c r="G68" s="262">
        <v>0</v>
      </c>
      <c r="H68" s="262">
        <v>0</v>
      </c>
      <c r="I68" s="275"/>
      <c r="J68" s="275"/>
      <c r="K68" s="302" t="b">
        <f>H68='Kompetansetilskudd og BPA'!$E$12</f>
        <v>0</v>
      </c>
      <c r="L68" s="302" t="b">
        <f t="shared" ref="L68:L99" si="46">OR(K68,G67="3.3.")</f>
        <v>0</v>
      </c>
      <c r="M68" s="302" t="b">
        <f t="shared" si="10"/>
        <v>0</v>
      </c>
      <c r="N68" s="302" t="b">
        <f t="shared" si="11"/>
        <v>0</v>
      </c>
      <c r="O68" s="302" t="b">
        <f t="shared" si="25"/>
        <v>0</v>
      </c>
      <c r="P68" s="302" t="b">
        <f t="shared" si="33"/>
        <v>0</v>
      </c>
      <c r="Q68" s="263" t="b">
        <v>0</v>
      </c>
      <c r="R68" s="263" t="b">
        <v>1</v>
      </c>
      <c r="S68" s="263" t="b">
        <v>0</v>
      </c>
      <c r="T68" s="263">
        <v>5</v>
      </c>
      <c r="U68" s="263">
        <v>3</v>
      </c>
      <c r="V68" s="263" t="str">
        <v>Eventuell tilbakemelding fra saksbehandler til kommunen angående Opplæringstilskudd BPA (brukerstyrt personlig assistanse). (Det som skrives her fremkommer på tilskuddsbrevet til kommunen)</v>
      </c>
      <c r="AC68" s="302" t="str">
        <f t="shared" si="12"/>
        <v/>
      </c>
      <c r="AD68" s="310"/>
      <c r="AE68" s="310"/>
      <c r="AF68" s="310"/>
      <c r="AG68" s="310"/>
      <c r="AH68" s="375">
        <f t="shared" si="14"/>
        <v>0</v>
      </c>
      <c r="AI68" s="372"/>
      <c r="AJ68" s="438">
        <v>0</v>
      </c>
      <c r="AK68" s="438">
        <v>0</v>
      </c>
      <c r="AL68" s="313">
        <v>0</v>
      </c>
      <c r="AM68" s="260">
        <v>0</v>
      </c>
      <c r="AN68" s="264" t="str">
        <v>2.5a</v>
      </c>
      <c r="AO68" s="264" t="str">
        <v/>
      </c>
      <c r="AP68" s="302">
        <f t="shared" si="36"/>
        <v>70</v>
      </c>
      <c r="AQ68" s="302" t="str">
        <f t="shared" si="37"/>
        <v/>
      </c>
      <c r="AR68" s="380" t="b">
        <v>0</v>
      </c>
      <c r="AS68" s="264" t="b">
        <v>0</v>
      </c>
      <c r="AT68" s="272">
        <v>0</v>
      </c>
      <c r="AU68" s="272" t="str">
        <v>Kompetansetiltak (grunn-, videre- og etterutdanning)</v>
      </c>
      <c r="AV68" s="272" t="str">
        <v>ABC-opplæring</v>
      </c>
      <c r="AW68" s="272" t="str">
        <v>2.5a</v>
      </c>
      <c r="AX68" s="272" t="str">
        <v>2.5a</v>
      </c>
      <c r="AY68" s="272" t="str">
        <v>Demensomsorgens ABC</v>
      </c>
      <c r="AZ68" s="302" cm="1">
        <f t="array" ref="AZ68">IF(OR($AR68,$AS68),"",IF(AND(NOT($AP68=FALSE),NOT(AZ$2=FALSE)),INDEX('Kompetansetilskudd og BPA'!$A$1:$R$149,$AP68,AZ$2),""))</f>
        <v>0</v>
      </c>
      <c r="BA68" s="302" cm="1">
        <f t="array" ref="BA68">IF(OR($AR68,$AS68),"",IF(AND(NOT($AP68=FALSE),NOT(BA$2=FALSE)),INDEX('Kompetansetilskudd og BPA'!$A$1:$R$149,$AP68,BA$2),""))</f>
        <v>0</v>
      </c>
      <c r="BB68" s="302" t="str" cm="1">
        <f t="array" ref="BB68">IF(OR($AR68,$AS68),"",IF(AND(NOT($AP68=FALSE),NOT(BB$2=FALSE)),INDEX('Kompetansetilskudd og BPA'!$A$1:$R$149,$AP68,BB$2),""))</f>
        <v/>
      </c>
      <c r="BC68" s="302" cm="1">
        <f t="array" ref="BC68">IF(OR($AR68,$AS68),"",IF(AND(NOT($AP68=FALSE),NOT(BC$2=FALSE)),INDEX('Kompetansetilskudd og BPA'!$A$1:$R$149,$AP68,BC$2),""))</f>
        <v>0</v>
      </c>
      <c r="BD68" s="302" cm="1">
        <f t="array" ref="BD68">IF(OR($AR68,$AS68),"",IF(AND(NOT($AP68=FALSE),NOT(BD$2=FALSE)),INDEX('Kompetansetilskudd og BPA'!$A$1:$R$149,$AP68,BD$2),""))</f>
        <v>0</v>
      </c>
      <c r="BE68" s="302" cm="1">
        <f t="array" ref="BE68">IF(OR($AR68,$AS68),"",IF(AND(NOT($AP68=FALSE),NOT(BE$2=FALSE)),INDEX('Kompetansetilskudd og BPA'!$A$1:$R$149,$AP68,BE$2),""))</f>
        <v>0</v>
      </c>
      <c r="BF68" s="302" t="str" cm="1">
        <f t="array" ref="BF68">IF(OR($AR68,$AS68),"",IF(AND(NOT($AP68=FALSE),NOT(BF$2=FALSE)),INDEX('Kompetansetilskudd og BPA'!$A$1:$R$149,$AP68,BF$2),""))</f>
        <v/>
      </c>
      <c r="BG68" s="302" cm="1">
        <f t="array" ref="BG68">IF(OR($AR68,$AS68),"",IF(AND(NOT($AP68=FALSE),NOT(BG$2=FALSE)),INDEX('Kompetansetilskudd og BPA'!$A$1:$R$149,$AP68,BG$2),""))</f>
        <v>0</v>
      </c>
      <c r="BH68" s="302" cm="1">
        <f t="array" ref="BH68">IF(OR($AR68,$AS68),"",IF(AND(NOT($AP68=FALSE),NOT(BH$2=FALSE)),INDEX('Kompetansetilskudd og BPA'!$A$1:$R$149,$AP68,BH$2),""))</f>
        <v>0</v>
      </c>
      <c r="BI68" s="302" t="str" cm="1">
        <f t="array" ref="BI68">IF(OR(AR68,AS68),"",IF(AND(NOT(BI$2=FALSE),NOT(AQ68="")),INDEX('Kompetansetilskudd og BPA'!$A$1:$R$149,$AQ68,BI$2),""))</f>
        <v/>
      </c>
      <c r="BJ68" s="376" t="str">
        <f>'Forside og oppsummering'!$K$2</f>
        <v>20230131_1336</v>
      </c>
      <c r="BK68" s="272">
        <v>3</v>
      </c>
      <c r="BL68" s="273">
        <v>0</v>
      </c>
      <c r="BM68" s="273" t="str">
        <v>Kompetansetiltak (grunn-, videre- og etterutdanning)</v>
      </c>
      <c r="BN68" s="273" t="str">
        <v>ABC-opplæring</v>
      </c>
      <c r="BO68" s="273" t="str">
        <v>2.5a</v>
      </c>
      <c r="BP68" s="273" t="str">
        <v>2.5a</v>
      </c>
      <c r="BQ68" s="273" t="str">
        <v>Demensomsorgens ABC</v>
      </c>
      <c r="BR68" s="273">
        <v>0</v>
      </c>
      <c r="BS68" s="273">
        <v>0</v>
      </c>
      <c r="BT68" s="273">
        <v>0</v>
      </c>
      <c r="BU68" s="273">
        <v>0</v>
      </c>
      <c r="BV68" s="273">
        <v>0</v>
      </c>
      <c r="BW68" s="273">
        <v>0</v>
      </c>
      <c r="BX68" s="273">
        <v>0</v>
      </c>
      <c r="BY68" s="273" t="str">
        <v/>
      </c>
      <c r="BZ68" s="273" t="str">
        <v>20230131_1336</v>
      </c>
      <c r="CA68" s="273">
        <v>3</v>
      </c>
      <c r="CB68" s="302" t="b">
        <f t="shared" si="44"/>
        <v>1</v>
      </c>
      <c r="CD68" s="315"/>
      <c r="CE68" s="315" t="str">
        <v>P1.6d</v>
      </c>
      <c r="CF68" s="315" t="str">
        <v>Beløp dere har søkt om fra andre inntektskilder (Der det er uavklart hvorvidt søknaden blir innvilget eller avslått)</v>
      </c>
      <c r="CG68" s="315"/>
      <c r="CH68" s="315"/>
      <c r="CI68" s="315"/>
      <c r="CJ68" s="315"/>
      <c r="CK68" s="315"/>
      <c r="CL68" s="315"/>
      <c r="CM68" s="315"/>
      <c r="CN68" s="315">
        <v>0</v>
      </c>
      <c r="CO68" s="319" t="b">
        <f t="shared" si="29"/>
        <v>0</v>
      </c>
      <c r="CP68" s="319" t="b">
        <f t="shared" si="30"/>
        <v>0</v>
      </c>
      <c r="CQ68" s="319" t="b">
        <f t="shared" ref="CQ68:CQ73" si="47">AND(CF68="Søknad",CF67="Andre inntekter")</f>
        <v>0</v>
      </c>
      <c r="CR68" s="319" t="b">
        <f t="shared" si="45"/>
        <v>0</v>
      </c>
      <c r="CS68" s="430" t="b">
        <f t="shared" si="16"/>
        <v>0</v>
      </c>
      <c r="CT68" s="302" t="str">
        <f t="shared" si="17"/>
        <v/>
      </c>
      <c r="CU68" s="302" t="b">
        <f t="shared" si="18"/>
        <v>1</v>
      </c>
      <c r="CV68" s="319" t="b">
        <f t="shared" si="19"/>
        <v>0</v>
      </c>
      <c r="CW68" s="302" t="str">
        <f>'Forside og oppsummering'!$K$2</f>
        <v>20230131_1336</v>
      </c>
      <c r="CX68" s="302">
        <f t="shared" si="20"/>
        <v>4</v>
      </c>
      <c r="CY68" s="302" t="str">
        <f t="shared" si="21"/>
        <v/>
      </c>
      <c r="CZ68" s="435" t="str">
        <f t="shared" ref="CZ68:CZ131" si="48">IF(CX68&lt;3,CD68,CE68)</f>
        <v>P1.6d</v>
      </c>
      <c r="DA68" s="330">
        <f>'Forside og oppsummering'!$E$23</f>
        <v>0</v>
      </c>
      <c r="DB68" s="302" t="str">
        <f t="shared" si="22"/>
        <v>Prosjekt 1</v>
      </c>
      <c r="DC68" s="330" t="str">
        <f t="shared" ref="DC68:DC131" si="49">IF(CX68=1,"",IF(CX68=2,CE68,DC67))</f>
        <v>Alternative inntekter for tjenesteutviklingsprosjekt</v>
      </c>
      <c r="DD68" s="431" t="str">
        <f t="shared" ref="DD68:DD131" si="50">IF(CX68=6,_xlfn.CONCAT(CZ67,"_end"),IF(CX68=5,_xlfn.CONCAT(CZ68,"_saksbehandlerkommentar"),CZ68))</f>
        <v>P1.6d</v>
      </c>
      <c r="DE68" s="302" t="str">
        <f t="shared" si="23"/>
        <v>P_.6d</v>
      </c>
      <c r="DF68" s="302" t="str">
        <f t="shared" si="24"/>
        <v>Beløp dere har søkt om fra andre inntektskilder (Der det er uavklart hvorvidt søknaden blir innvilget eller avslått)</v>
      </c>
      <c r="DG68" s="328">
        <v>0</v>
      </c>
      <c r="DH68" s="328">
        <v>0</v>
      </c>
      <c r="DI68" s="328">
        <v>0</v>
      </c>
      <c r="DJ68" s="328">
        <v>0</v>
      </c>
      <c r="DK68" s="328">
        <v>0</v>
      </c>
      <c r="DL68" s="328">
        <v>0</v>
      </c>
      <c r="DM68" s="328">
        <v>0</v>
      </c>
      <c r="DN68" s="328">
        <v>0</v>
      </c>
      <c r="DO68" s="328" t="str">
        <v>20230131_1336</v>
      </c>
      <c r="DP68" s="328">
        <v>4</v>
      </c>
      <c r="EG68" s="271">
        <v>0</v>
      </c>
      <c r="EH68" s="271" t="str">
        <v>Kompetansetiltak (grunn-, videre- og etterutdanning)</v>
      </c>
      <c r="EI68" s="271" t="str">
        <v>Videreutdanning og mastergradutdanning (påbygg bachelorutdanning)</v>
      </c>
      <c r="EJ68" s="271" t="str">
        <v>2.4h</v>
      </c>
      <c r="EK68" s="271" t="str">
        <v>2.4h</v>
      </c>
      <c r="EL68" s="271" t="str">
        <v>Annen videreutdanning og/eller masterutdanning</v>
      </c>
      <c r="EM68" s="271">
        <v>0</v>
      </c>
      <c r="EN68" s="271">
        <v>0</v>
      </c>
      <c r="EO68" s="271">
        <v>0</v>
      </c>
      <c r="EP68" s="271">
        <v>0</v>
      </c>
      <c r="EQ68" s="271">
        <v>0</v>
      </c>
      <c r="ER68" s="271">
        <v>0</v>
      </c>
      <c r="ES68" s="271">
        <v>0</v>
      </c>
      <c r="ET68" s="271">
        <v>0</v>
      </c>
      <c r="EU68" s="271" t="str">
        <v>20230131_1336</v>
      </c>
      <c r="EV68" s="271">
        <v>3</v>
      </c>
      <c r="EW68" s="275">
        <v>66</v>
      </c>
    </row>
    <row r="69" spans="5:153" x14ac:dyDescent="0.3">
      <c r="E69" s="262">
        <v>0</v>
      </c>
      <c r="F69" s="262">
        <v>0</v>
      </c>
      <c r="G69" s="262">
        <v>0</v>
      </c>
      <c r="H69" s="262">
        <v>0</v>
      </c>
      <c r="I69" s="275"/>
      <c r="J69" s="275"/>
      <c r="K69" s="302" t="b">
        <f>H69='Kompetansetilskudd og BPA'!$E$12</f>
        <v>0</v>
      </c>
      <c r="L69" s="302" t="b">
        <f t="shared" si="46"/>
        <v>0</v>
      </c>
      <c r="M69" s="302" t="b">
        <f t="shared" ref="M69:M132" si="51">L68</f>
        <v>0</v>
      </c>
      <c r="N69" s="302" t="b">
        <f t="shared" ref="N69:N132" si="52">IF(L69,5,IF(OR(K69,M69),6,IF(E69=0,IF(F69=0,IF(G69=0,FALSE,3),2),1)))</f>
        <v>0</v>
      </c>
      <c r="O69" s="302" t="b">
        <f t="shared" ref="O69:O132" si="53">IF(I69="",IF(N69=1,E69,IF(N69=2,F69,IF(N69=3,G69,IF(N69=5,G69,IF(N69=6,O68))))),I69)</f>
        <v>0</v>
      </c>
      <c r="P69" s="302" t="b">
        <f t="shared" si="33"/>
        <v>0</v>
      </c>
      <c r="Q69" s="263" t="b">
        <v>0</v>
      </c>
      <c r="R69" s="263" t="b">
        <v>0</v>
      </c>
      <c r="S69" s="263" t="b">
        <v>1</v>
      </c>
      <c r="T69" s="263">
        <v>6</v>
      </c>
      <c r="U69" s="263">
        <v>3</v>
      </c>
      <c r="V69" s="263">
        <v>0</v>
      </c>
      <c r="AC69" s="302" t="str">
        <f t="shared" ref="AC69:AC132" si="54">IF(W70,AA70,"")</f>
        <v/>
      </c>
      <c r="AD69" s="310"/>
      <c r="AE69" s="310"/>
      <c r="AF69" s="310"/>
      <c r="AG69" s="310"/>
      <c r="AH69" s="375">
        <f t="shared" ref="AH69:AH132" si="55">AG69</f>
        <v>0</v>
      </c>
      <c r="AI69" s="372"/>
      <c r="AJ69" s="438">
        <v>0</v>
      </c>
      <c r="AK69" s="438">
        <v>0</v>
      </c>
      <c r="AL69" s="313">
        <v>0</v>
      </c>
      <c r="AM69" s="260">
        <v>0</v>
      </c>
      <c r="AN69" s="264" t="str">
        <v>2.5b</v>
      </c>
      <c r="AO69" s="264" t="str">
        <v/>
      </c>
      <c r="AP69" s="302">
        <f t="shared" si="36"/>
        <v>71</v>
      </c>
      <c r="AQ69" s="302" t="str">
        <f t="shared" si="37"/>
        <v/>
      </c>
      <c r="AR69" s="380" t="b">
        <v>0</v>
      </c>
      <c r="AS69" s="264" t="b">
        <v>0</v>
      </c>
      <c r="AT69" s="272">
        <v>0</v>
      </c>
      <c r="AU69" s="272" t="str">
        <v>Kompetansetiltak (grunn-, videre- og etterutdanning)</v>
      </c>
      <c r="AV69" s="272" t="str">
        <v>ABC-opplæring</v>
      </c>
      <c r="AW69" s="272" t="str">
        <v>2.5b</v>
      </c>
      <c r="AX69" s="272" t="str">
        <v>2.5b</v>
      </c>
      <c r="AY69" s="272" t="str">
        <v>Eldreomsorgens ABC</v>
      </c>
      <c r="AZ69" s="302" cm="1">
        <f t="array" ref="AZ69">IF(OR($AR69,$AS69),"",IF(AND(NOT($AP69=FALSE),NOT(AZ$2=FALSE)),INDEX('Kompetansetilskudd og BPA'!$A$1:$R$149,$AP69,AZ$2),""))</f>
        <v>0</v>
      </c>
      <c r="BA69" s="302" cm="1">
        <f t="array" ref="BA69">IF(OR($AR69,$AS69),"",IF(AND(NOT($AP69=FALSE),NOT(BA$2=FALSE)),INDEX('Kompetansetilskudd og BPA'!$A$1:$R$149,$AP69,BA$2),""))</f>
        <v>0</v>
      </c>
      <c r="BB69" s="302" t="str" cm="1">
        <f t="array" ref="BB69">IF(OR($AR69,$AS69),"",IF(AND(NOT($AP69=FALSE),NOT(BB$2=FALSE)),INDEX('Kompetansetilskudd og BPA'!$A$1:$R$149,$AP69,BB$2),""))</f>
        <v/>
      </c>
      <c r="BC69" s="302" cm="1">
        <f t="array" ref="BC69">IF(OR($AR69,$AS69),"",IF(AND(NOT($AP69=FALSE),NOT(BC$2=FALSE)),INDEX('Kompetansetilskudd og BPA'!$A$1:$R$149,$AP69,BC$2),""))</f>
        <v>0</v>
      </c>
      <c r="BD69" s="302" cm="1">
        <f t="array" ref="BD69">IF(OR($AR69,$AS69),"",IF(AND(NOT($AP69=FALSE),NOT(BD$2=FALSE)),INDEX('Kompetansetilskudd og BPA'!$A$1:$R$149,$AP69,BD$2),""))</f>
        <v>0</v>
      </c>
      <c r="BE69" s="302" cm="1">
        <f t="array" ref="BE69">IF(OR($AR69,$AS69),"",IF(AND(NOT($AP69=FALSE),NOT(BE$2=FALSE)),INDEX('Kompetansetilskudd og BPA'!$A$1:$R$149,$AP69,BE$2),""))</f>
        <v>0</v>
      </c>
      <c r="BF69" s="302" t="str" cm="1">
        <f t="array" ref="BF69">IF(OR($AR69,$AS69),"",IF(AND(NOT($AP69=FALSE),NOT(BF$2=FALSE)),INDEX('Kompetansetilskudd og BPA'!$A$1:$R$149,$AP69,BF$2),""))</f>
        <v/>
      </c>
      <c r="BG69" s="302" cm="1">
        <f t="array" ref="BG69">IF(OR($AR69,$AS69),"",IF(AND(NOT($AP69=FALSE),NOT(BG$2=FALSE)),INDEX('Kompetansetilskudd og BPA'!$A$1:$R$149,$AP69,BG$2),""))</f>
        <v>0</v>
      </c>
      <c r="BH69" s="302" cm="1">
        <f t="array" ref="BH69">IF(OR($AR69,$AS69),"",IF(AND(NOT($AP69=FALSE),NOT(BH$2=FALSE)),INDEX('Kompetansetilskudd og BPA'!$A$1:$R$149,$AP69,BH$2),""))</f>
        <v>0</v>
      </c>
      <c r="BI69" s="302" t="str" cm="1">
        <f t="array" ref="BI69">IF(OR(AR69,AS69),"",IF(AND(NOT(BI$2=FALSE),NOT(AQ69="")),INDEX('Kompetansetilskudd og BPA'!$A$1:$R$149,$AQ69,BI$2),""))</f>
        <v/>
      </c>
      <c r="BJ69" s="376" t="str">
        <f>'Forside og oppsummering'!$K$2</f>
        <v>20230131_1336</v>
      </c>
      <c r="BK69" s="272">
        <v>3</v>
      </c>
      <c r="BL69" s="273">
        <v>0</v>
      </c>
      <c r="BM69" s="273" t="str">
        <v>Kompetansetiltak (grunn-, videre- og etterutdanning)</v>
      </c>
      <c r="BN69" s="273" t="str">
        <v>ABC-opplæring</v>
      </c>
      <c r="BO69" s="273" t="str">
        <v>2.5b</v>
      </c>
      <c r="BP69" s="273" t="str">
        <v>2.5b</v>
      </c>
      <c r="BQ69" s="273" t="str">
        <v>Eldreomsorgens ABC</v>
      </c>
      <c r="BR69" s="273">
        <v>0</v>
      </c>
      <c r="BS69" s="273">
        <v>0</v>
      </c>
      <c r="BT69" s="273">
        <v>0</v>
      </c>
      <c r="BU69" s="273">
        <v>0</v>
      </c>
      <c r="BV69" s="273">
        <v>0</v>
      </c>
      <c r="BW69" s="273">
        <v>0</v>
      </c>
      <c r="BX69" s="273">
        <v>0</v>
      </c>
      <c r="BY69" s="273" t="str">
        <v/>
      </c>
      <c r="BZ69" s="273" t="str">
        <v>20230131_1336</v>
      </c>
      <c r="CA69" s="273">
        <v>3</v>
      </c>
      <c r="CB69" s="302" t="b">
        <f t="shared" si="44"/>
        <v>1</v>
      </c>
      <c r="CD69" s="315"/>
      <c r="CE69" s="315" t="str">
        <v>P1.6e</v>
      </c>
      <c r="CF69" s="315" t="str">
        <v>Beskriv kort med ord hvor dere har søkt om finansiering og beskriv finansieringen.</v>
      </c>
      <c r="CG69" s="315"/>
      <c r="CH69" s="315"/>
      <c r="CI69" s="315"/>
      <c r="CJ69" s="315"/>
      <c r="CK69" s="315"/>
      <c r="CL69" s="315"/>
      <c r="CM69" s="315"/>
      <c r="CN69" s="315">
        <v>0</v>
      </c>
      <c r="CO69" s="319" t="b">
        <f t="shared" si="29"/>
        <v>0</v>
      </c>
      <c r="CP69" s="319" t="b">
        <f t="shared" si="30"/>
        <v>0</v>
      </c>
      <c r="CQ69" s="319" t="b">
        <f t="shared" si="47"/>
        <v>0</v>
      </c>
      <c r="CR69" s="319" t="b">
        <f t="shared" si="45"/>
        <v>0</v>
      </c>
      <c r="CS69" s="430" t="b">
        <f t="shared" ref="CS69:CS132" si="56">OR(CO70,CF67="Søknad")</f>
        <v>0</v>
      </c>
      <c r="CT69" s="302" t="str">
        <f t="shared" ref="CT69:CT132" si="57">IF(CX69=1,AND(COUNTIF(CN71:CN74,0)=COUNTA(CN71:CN74),SUM(CJ109:CN139)=0),"")</f>
        <v/>
      </c>
      <c r="CU69" s="302" t="b">
        <f t="shared" ref="CU69:CU132" si="58">IF(CT69="",CU68,CT69)</f>
        <v>1</v>
      </c>
      <c r="CV69" s="319" t="b">
        <f t="shared" ref="CV69:CV132" si="59">IF(CU69,FALSE,OR(NOT(AND(CR69,CO70=FALSE)),CS69,CP69))</f>
        <v>0</v>
      </c>
      <c r="CW69" s="302" t="str">
        <f>'Forside og oppsummering'!$K$2</f>
        <v>20230131_1336</v>
      </c>
      <c r="CX69" s="302">
        <f t="shared" ref="CX69:CX132" si="60">IF(LEN(CD69)=3,1,IF(CQ69,7,IF(CQ68,5,IF(CS69,6,IF(CO69,2,4)))))</f>
        <v>4</v>
      </c>
      <c r="CY69" s="302" t="str">
        <f t="shared" ref="CY69:CY132" si="61">IF(CX69=1,RIGHT(LEFT(CD69,2),1),"")</f>
        <v/>
      </c>
      <c r="CZ69" s="435" t="str">
        <f t="shared" si="48"/>
        <v>P1.6e</v>
      </c>
      <c r="DA69" s="330">
        <f>'Forside og oppsummering'!$E$23</f>
        <v>0</v>
      </c>
      <c r="DB69" s="302" t="str">
        <f t="shared" ref="DB69:DB132" si="62">IF(CY69="",DB68,_xlfn.CONCAT($CY$2," ",CY69))</f>
        <v>Prosjekt 1</v>
      </c>
      <c r="DC69" s="330" t="str">
        <f t="shared" si="49"/>
        <v>Alternative inntekter for tjenesteutviklingsprosjekt</v>
      </c>
      <c r="DD69" s="431" t="str">
        <f t="shared" si="50"/>
        <v>P1.6e</v>
      </c>
      <c r="DE69" s="302" t="str">
        <f t="shared" ref="DE69:DE93" si="63">_xlfn.CONCAT("P_",RIGHT(DD69,LEN(DD69)-2))</f>
        <v>P_.6e</v>
      </c>
      <c r="DF69" s="302" t="str">
        <f t="shared" ref="DF69:DF132" si="64">IF(CX69=6,"",CF69)</f>
        <v>Beskriv kort med ord hvor dere har søkt om finansiering og beskriv finansieringen.</v>
      </c>
      <c r="DG69" s="328">
        <v>0</v>
      </c>
      <c r="DH69" s="328">
        <v>0</v>
      </c>
      <c r="DI69" s="328">
        <v>0</v>
      </c>
      <c r="DJ69" s="328">
        <v>0</v>
      </c>
      <c r="DK69" s="328">
        <v>0</v>
      </c>
      <c r="DL69" s="328">
        <v>0</v>
      </c>
      <c r="DM69" s="328">
        <v>0</v>
      </c>
      <c r="DN69" s="328">
        <v>0</v>
      </c>
      <c r="DO69" s="328" t="str">
        <v>20230131_1336</v>
      </c>
      <c r="DP69" s="328">
        <v>4</v>
      </c>
      <c r="EG69" s="271">
        <v>0</v>
      </c>
      <c r="EH69" s="271" t="str">
        <v>Kompetansetiltak (grunn-, videre- og etterutdanning)</v>
      </c>
      <c r="EI69" s="271" t="str">
        <v>Videreutdanning og mastergradutdanning (påbygg bachelorutdanning)</v>
      </c>
      <c r="EJ69" s="271" t="str">
        <v>2.4i_saksbehandlerkommentar</v>
      </c>
      <c r="EK69" s="271" t="str">
        <v>2.4i_saksbehandlerkommentar</v>
      </c>
      <c r="EL69" s="271" t="str">
        <v>Eventuell tilbakemelding fra saksbehandler til kommunen angående Videreutdanning og mastergradutdanning (påbygg bachelorutdanning). (Det som skrives her fremkommer på tilskuddsbrevet til kommunen)</v>
      </c>
      <c r="EM69" s="271" t="str">
        <v/>
      </c>
      <c r="EN69" s="271" t="str">
        <v/>
      </c>
      <c r="EO69" s="271" t="str">
        <v/>
      </c>
      <c r="EP69" s="271" t="str">
        <v/>
      </c>
      <c r="EQ69" s="271" t="str">
        <v/>
      </c>
      <c r="ER69" s="271" t="str">
        <v/>
      </c>
      <c r="ES69" s="271" t="str">
        <v/>
      </c>
      <c r="ET69" s="271" t="str">
        <v/>
      </c>
      <c r="EU69" s="271" t="str">
        <v>20230131_1336</v>
      </c>
      <c r="EV69" s="271">
        <v>5</v>
      </c>
      <c r="EW69" s="275">
        <v>67</v>
      </c>
    </row>
    <row r="70" spans="5:153" x14ac:dyDescent="0.3">
      <c r="E70" s="262">
        <v>0</v>
      </c>
      <c r="F70" s="262">
        <v>0</v>
      </c>
      <c r="G70" s="262" t="str">
        <v/>
      </c>
      <c r="H70" s="262">
        <v>0</v>
      </c>
      <c r="I70" s="275"/>
      <c r="J70" s="275"/>
      <c r="K70" s="302" t="b">
        <f>H70='Kompetansetilskudd og BPA'!$E$12</f>
        <v>0</v>
      </c>
      <c r="L70" s="302" t="b">
        <f t="shared" si="46"/>
        <v>0</v>
      </c>
      <c r="M70" s="302" t="b">
        <f t="shared" si="51"/>
        <v>0</v>
      </c>
      <c r="N70" s="302">
        <f t="shared" si="52"/>
        <v>3</v>
      </c>
      <c r="O70" s="302" t="str">
        <f t="shared" si="53"/>
        <v/>
      </c>
      <c r="P70" s="302">
        <f t="shared" si="33"/>
        <v>0</v>
      </c>
      <c r="AC70" s="302" t="str">
        <f t="shared" si="54"/>
        <v/>
      </c>
      <c r="AD70" s="310"/>
      <c r="AE70" s="310"/>
      <c r="AF70" s="310"/>
      <c r="AG70" s="310"/>
      <c r="AH70" s="375">
        <f t="shared" si="55"/>
        <v>0</v>
      </c>
      <c r="AI70" s="372"/>
      <c r="AJ70" s="438">
        <v>0</v>
      </c>
      <c r="AK70" s="438">
        <v>0</v>
      </c>
      <c r="AL70" s="313">
        <v>0</v>
      </c>
      <c r="AM70" s="260">
        <v>0</v>
      </c>
      <c r="AN70" s="264" t="str">
        <v>2.5c</v>
      </c>
      <c r="AO70" s="264" t="str">
        <v/>
      </c>
      <c r="AP70" s="302">
        <f t="shared" si="36"/>
        <v>72</v>
      </c>
      <c r="AQ70" s="302" t="str">
        <f t="shared" si="37"/>
        <v/>
      </c>
      <c r="AR70" s="380" t="b">
        <v>0</v>
      </c>
      <c r="AS70" s="264" t="b">
        <v>0</v>
      </c>
      <c r="AT70" s="272">
        <v>0</v>
      </c>
      <c r="AU70" s="272" t="str">
        <v>Kompetansetiltak (grunn-, videre- og etterutdanning)</v>
      </c>
      <c r="AV70" s="272" t="str">
        <v>ABC-opplæring</v>
      </c>
      <c r="AW70" s="272" t="str">
        <v>2.5c</v>
      </c>
      <c r="AX70" s="272" t="str">
        <v>2.5c</v>
      </c>
      <c r="AY70" s="272" t="str">
        <v>Mitt livs ABC</v>
      </c>
      <c r="AZ70" s="302" cm="1">
        <f t="array" ref="AZ70">IF(OR($AR70,$AS70),"",IF(AND(NOT($AP70=FALSE),NOT(AZ$2=FALSE)),INDEX('Kompetansetilskudd og BPA'!$A$1:$R$149,$AP70,AZ$2),""))</f>
        <v>0</v>
      </c>
      <c r="BA70" s="302" cm="1">
        <f t="array" ref="BA70">IF(OR($AR70,$AS70),"",IF(AND(NOT($AP70=FALSE),NOT(BA$2=FALSE)),INDEX('Kompetansetilskudd og BPA'!$A$1:$R$149,$AP70,BA$2),""))</f>
        <v>0</v>
      </c>
      <c r="BB70" s="302" t="str" cm="1">
        <f t="array" ref="BB70">IF(OR($AR70,$AS70),"",IF(AND(NOT($AP70=FALSE),NOT(BB$2=FALSE)),INDEX('Kompetansetilskudd og BPA'!$A$1:$R$149,$AP70,BB$2),""))</f>
        <v/>
      </c>
      <c r="BC70" s="302" cm="1">
        <f t="array" ref="BC70">IF(OR($AR70,$AS70),"",IF(AND(NOT($AP70=FALSE),NOT(BC$2=FALSE)),INDEX('Kompetansetilskudd og BPA'!$A$1:$R$149,$AP70,BC$2),""))</f>
        <v>0</v>
      </c>
      <c r="BD70" s="302" cm="1">
        <f t="array" ref="BD70">IF(OR($AR70,$AS70),"",IF(AND(NOT($AP70=FALSE),NOT(BD$2=FALSE)),INDEX('Kompetansetilskudd og BPA'!$A$1:$R$149,$AP70,BD$2),""))</f>
        <v>0</v>
      </c>
      <c r="BE70" s="302" cm="1">
        <f t="array" ref="BE70">IF(OR($AR70,$AS70),"",IF(AND(NOT($AP70=FALSE),NOT(BE$2=FALSE)),INDEX('Kompetansetilskudd og BPA'!$A$1:$R$149,$AP70,BE$2),""))</f>
        <v>0</v>
      </c>
      <c r="BF70" s="302" t="str" cm="1">
        <f t="array" ref="BF70">IF(OR($AR70,$AS70),"",IF(AND(NOT($AP70=FALSE),NOT(BF$2=FALSE)),INDEX('Kompetansetilskudd og BPA'!$A$1:$R$149,$AP70,BF$2),""))</f>
        <v/>
      </c>
      <c r="BG70" s="302" cm="1">
        <f t="array" ref="BG70">IF(OR($AR70,$AS70),"",IF(AND(NOT($AP70=FALSE),NOT(BG$2=FALSE)),INDEX('Kompetansetilskudd og BPA'!$A$1:$R$149,$AP70,BG$2),""))</f>
        <v>0</v>
      </c>
      <c r="BH70" s="302" cm="1">
        <f t="array" ref="BH70">IF(OR($AR70,$AS70),"",IF(AND(NOT($AP70=FALSE),NOT(BH$2=FALSE)),INDEX('Kompetansetilskudd og BPA'!$A$1:$R$149,$AP70,BH$2),""))</f>
        <v>0</v>
      </c>
      <c r="BI70" s="302" t="str" cm="1">
        <f t="array" ref="BI70">IF(OR(AR70,AS70),"",IF(AND(NOT(BI$2=FALSE),NOT(AQ70="")),INDEX('Kompetansetilskudd og BPA'!$A$1:$R$149,$AQ70,BI$2),""))</f>
        <v/>
      </c>
      <c r="BJ70" s="376" t="str">
        <f>'Forside og oppsummering'!$K$2</f>
        <v>20230131_1336</v>
      </c>
      <c r="BK70" s="272">
        <v>3</v>
      </c>
      <c r="BL70" s="273">
        <v>0</v>
      </c>
      <c r="BM70" s="273" t="str">
        <v>Kompetansetiltak (grunn-, videre- og etterutdanning)</v>
      </c>
      <c r="BN70" s="273" t="str">
        <v>ABC-opplæring</v>
      </c>
      <c r="BO70" s="273" t="str">
        <v>2.5c</v>
      </c>
      <c r="BP70" s="273" t="str">
        <v>2.5c</v>
      </c>
      <c r="BQ70" s="273" t="str">
        <v>Mitt livs ABC</v>
      </c>
      <c r="BR70" s="273">
        <v>0</v>
      </c>
      <c r="BS70" s="273">
        <v>0</v>
      </c>
      <c r="BT70" s="273">
        <v>0</v>
      </c>
      <c r="BU70" s="273">
        <v>0</v>
      </c>
      <c r="BV70" s="273">
        <v>0</v>
      </c>
      <c r="BW70" s="273">
        <v>0</v>
      </c>
      <c r="BX70" s="273">
        <v>0</v>
      </c>
      <c r="BY70" s="273" t="str">
        <v/>
      </c>
      <c r="BZ70" s="273" t="str">
        <v>20230131_1336</v>
      </c>
      <c r="CA70" s="273">
        <v>3</v>
      </c>
      <c r="CB70" s="302" t="b">
        <f t="shared" si="44"/>
        <v>1</v>
      </c>
      <c r="CO70" s="319" t="b">
        <f t="shared" ref="CO70:CO133" si="65">CD70&gt;""</f>
        <v>0</v>
      </c>
      <c r="CP70" s="319" t="b">
        <f t="shared" ref="CP70:CP133" si="66">OR(CF69="Søknad",CF68="Søknad")</f>
        <v>0</v>
      </c>
      <c r="CQ70" s="319" t="b">
        <f t="shared" si="47"/>
        <v>0</v>
      </c>
      <c r="CR70" s="319" t="b">
        <f t="shared" si="45"/>
        <v>1</v>
      </c>
      <c r="CS70" s="430" t="b">
        <f t="shared" si="56"/>
        <v>1</v>
      </c>
      <c r="CT70" s="302" t="str">
        <f t="shared" si="57"/>
        <v/>
      </c>
      <c r="CU70" s="302" t="b">
        <f t="shared" si="58"/>
        <v>1</v>
      </c>
      <c r="CV70" s="319" t="b">
        <f t="shared" si="59"/>
        <v>0</v>
      </c>
      <c r="CW70" s="302" t="str">
        <f>'Forside og oppsummering'!$K$2</f>
        <v>20230131_1336</v>
      </c>
      <c r="CX70" s="302">
        <f t="shared" si="60"/>
        <v>6</v>
      </c>
      <c r="CY70" s="302" t="str">
        <f t="shared" si="61"/>
        <v/>
      </c>
      <c r="CZ70" s="435">
        <f t="shared" si="48"/>
        <v>0</v>
      </c>
      <c r="DA70" s="330">
        <f>'Forside og oppsummering'!$E$23</f>
        <v>0</v>
      </c>
      <c r="DB70" s="302" t="str">
        <f t="shared" si="62"/>
        <v>Prosjekt 1</v>
      </c>
      <c r="DC70" s="330" t="str">
        <f t="shared" si="49"/>
        <v>Alternative inntekter for tjenesteutviklingsprosjekt</v>
      </c>
      <c r="DD70" s="431" t="str">
        <f t="shared" si="50"/>
        <v>P1.6e_end</v>
      </c>
      <c r="DE70" s="302" t="str">
        <f t="shared" si="63"/>
        <v>P_.6e_end</v>
      </c>
      <c r="DF70" s="302" t="str">
        <f t="shared" si="64"/>
        <v/>
      </c>
      <c r="DG70" s="328">
        <v>0</v>
      </c>
      <c r="DH70" s="328">
        <v>0</v>
      </c>
      <c r="DI70" s="328">
        <v>0</v>
      </c>
      <c r="DJ70" s="328">
        <v>0</v>
      </c>
      <c r="DK70" s="328">
        <v>0</v>
      </c>
      <c r="DL70" s="328">
        <v>0</v>
      </c>
      <c r="DM70" s="328">
        <v>0</v>
      </c>
      <c r="DN70" s="328">
        <v>0</v>
      </c>
      <c r="DO70" s="328" t="str">
        <v>20230131_1336</v>
      </c>
      <c r="DP70" s="328">
        <v>6</v>
      </c>
      <c r="EG70" s="271">
        <v>0</v>
      </c>
      <c r="EH70" s="271" t="str">
        <v>Kompetansetiltak (grunn-, videre- og etterutdanning)</v>
      </c>
      <c r="EI70" s="271" t="str">
        <v>Videreutdanning og mastergradutdanning (påbygg bachelorutdanning)</v>
      </c>
      <c r="EJ70" s="271" t="str">
        <v>2.4i_end</v>
      </c>
      <c r="EK70" s="271" t="str">
        <v>2.4i_end</v>
      </c>
      <c r="EL70" s="271" t="str">
        <v/>
      </c>
      <c r="EM70" s="271" t="str">
        <v/>
      </c>
      <c r="EN70" s="271" t="str">
        <v/>
      </c>
      <c r="EO70" s="271" t="str">
        <v/>
      </c>
      <c r="EP70" s="271" t="str">
        <v/>
      </c>
      <c r="EQ70" s="271" t="str">
        <v/>
      </c>
      <c r="ER70" s="271" t="str">
        <v/>
      </c>
      <c r="ES70" s="271" t="str">
        <v/>
      </c>
      <c r="ET70" s="271" t="str">
        <v/>
      </c>
      <c r="EU70" s="271" t="str">
        <v>20230131_1336</v>
      </c>
      <c r="EV70" s="271">
        <v>6</v>
      </c>
      <c r="EW70" s="275">
        <v>68</v>
      </c>
    </row>
    <row r="71" spans="5:153" x14ac:dyDescent="0.3">
      <c r="E71" s="262">
        <v>0</v>
      </c>
      <c r="F71" s="262">
        <v>0</v>
      </c>
      <c r="G71" s="262">
        <v>0</v>
      </c>
      <c r="H71" s="262" t="str">
        <v>Utdanningstype</v>
      </c>
      <c r="I71" s="275"/>
      <c r="J71" s="275"/>
      <c r="K71" s="302" t="b">
        <f>H71='Kompetansetilskudd og BPA'!$E$12</f>
        <v>0</v>
      </c>
      <c r="L71" s="302" t="b">
        <f t="shared" si="46"/>
        <v>0</v>
      </c>
      <c r="M71" s="302" t="b">
        <f t="shared" si="51"/>
        <v>0</v>
      </c>
      <c r="N71" s="302" t="b">
        <f t="shared" si="52"/>
        <v>0</v>
      </c>
      <c r="O71" s="302" t="b">
        <f t="shared" si="53"/>
        <v>0</v>
      </c>
      <c r="P71" s="302" t="b">
        <f t="shared" si="33"/>
        <v>0</v>
      </c>
      <c r="AC71" s="302" t="str">
        <f t="shared" si="54"/>
        <v/>
      </c>
      <c r="AD71" s="310"/>
      <c r="AE71" s="310"/>
      <c r="AF71" s="310"/>
      <c r="AG71" s="310"/>
      <c r="AH71" s="375">
        <f t="shared" si="55"/>
        <v>0</v>
      </c>
      <c r="AI71" s="372"/>
      <c r="AJ71" s="438">
        <v>0</v>
      </c>
      <c r="AK71" s="438">
        <v>0</v>
      </c>
      <c r="AL71" s="313">
        <v>0</v>
      </c>
      <c r="AM71" s="260">
        <v>0</v>
      </c>
      <c r="AN71" s="264" t="str">
        <v>2.5d</v>
      </c>
      <c r="AO71" s="264" t="str">
        <v/>
      </c>
      <c r="AP71" s="302">
        <f t="shared" si="36"/>
        <v>73</v>
      </c>
      <c r="AQ71" s="302" t="str">
        <f t="shared" si="37"/>
        <v/>
      </c>
      <c r="AR71" s="380" t="b">
        <v>0</v>
      </c>
      <c r="AS71" s="264" t="b">
        <v>0</v>
      </c>
      <c r="AT71" s="272">
        <v>0</v>
      </c>
      <c r="AU71" s="272" t="str">
        <v>Kompetansetiltak (grunn-, videre- og etterutdanning)</v>
      </c>
      <c r="AV71" s="272" t="str">
        <v>ABC-opplæring</v>
      </c>
      <c r="AW71" s="272" t="str">
        <v>2.5d</v>
      </c>
      <c r="AX71" s="272" t="str">
        <v>2.5d</v>
      </c>
      <c r="AY71" s="272" t="str">
        <v>Velferdsteknologien ABC</v>
      </c>
      <c r="AZ71" s="302" cm="1">
        <f t="array" ref="AZ71">IF(OR($AR71,$AS71),"",IF(AND(NOT($AP71=FALSE),NOT(AZ$2=FALSE)),INDEX('Kompetansetilskudd og BPA'!$A$1:$R$149,$AP71,AZ$2),""))</f>
        <v>0</v>
      </c>
      <c r="BA71" s="302" cm="1">
        <f t="array" ref="BA71">IF(OR($AR71,$AS71),"",IF(AND(NOT($AP71=FALSE),NOT(BA$2=FALSE)),INDEX('Kompetansetilskudd og BPA'!$A$1:$R$149,$AP71,BA$2),""))</f>
        <v>0</v>
      </c>
      <c r="BB71" s="302" t="str" cm="1">
        <f t="array" ref="BB71">IF(OR($AR71,$AS71),"",IF(AND(NOT($AP71=FALSE),NOT(BB$2=FALSE)),INDEX('Kompetansetilskudd og BPA'!$A$1:$R$149,$AP71,BB$2),""))</f>
        <v/>
      </c>
      <c r="BC71" s="302" cm="1">
        <f t="array" ref="BC71">IF(OR($AR71,$AS71),"",IF(AND(NOT($AP71=FALSE),NOT(BC$2=FALSE)),INDEX('Kompetansetilskudd og BPA'!$A$1:$R$149,$AP71,BC$2),""))</f>
        <v>0</v>
      </c>
      <c r="BD71" s="302" cm="1">
        <f t="array" ref="BD71">IF(OR($AR71,$AS71),"",IF(AND(NOT($AP71=FALSE),NOT(BD$2=FALSE)),INDEX('Kompetansetilskudd og BPA'!$A$1:$R$149,$AP71,BD$2),""))</f>
        <v>0</v>
      </c>
      <c r="BE71" s="302" cm="1">
        <f t="array" ref="BE71">IF(OR($AR71,$AS71),"",IF(AND(NOT($AP71=FALSE),NOT(BE$2=FALSE)),INDEX('Kompetansetilskudd og BPA'!$A$1:$R$149,$AP71,BE$2),""))</f>
        <v>0</v>
      </c>
      <c r="BF71" s="302" t="str" cm="1">
        <f t="array" ref="BF71">IF(OR($AR71,$AS71),"",IF(AND(NOT($AP71=FALSE),NOT(BF$2=FALSE)),INDEX('Kompetansetilskudd og BPA'!$A$1:$R$149,$AP71,BF$2),""))</f>
        <v/>
      </c>
      <c r="BG71" s="302" cm="1">
        <f t="array" ref="BG71">IF(OR($AR71,$AS71),"",IF(AND(NOT($AP71=FALSE),NOT(BG$2=FALSE)),INDEX('Kompetansetilskudd og BPA'!$A$1:$R$149,$AP71,BG$2),""))</f>
        <v>0</v>
      </c>
      <c r="BH71" s="302" cm="1">
        <f t="array" ref="BH71">IF(OR($AR71,$AS71),"",IF(AND(NOT($AP71=FALSE),NOT(BH$2=FALSE)),INDEX('Kompetansetilskudd og BPA'!$A$1:$R$149,$AP71,BH$2),""))</f>
        <v>0</v>
      </c>
      <c r="BI71" s="302" t="str" cm="1">
        <f t="array" ref="BI71">IF(OR(AR71,AS71),"",IF(AND(NOT(BI$2=FALSE),NOT(AQ71="")),INDEX('Kompetansetilskudd og BPA'!$A$1:$R$149,$AQ71,BI$2),""))</f>
        <v/>
      </c>
      <c r="BJ71" s="376" t="str">
        <f>'Forside og oppsummering'!$K$2</f>
        <v>20230131_1336</v>
      </c>
      <c r="BK71" s="272">
        <v>3</v>
      </c>
      <c r="BL71" s="273">
        <v>0</v>
      </c>
      <c r="BM71" s="273" t="str">
        <v>Kompetansetiltak (grunn-, videre- og etterutdanning)</v>
      </c>
      <c r="BN71" s="273" t="str">
        <v>ABC-opplæring</v>
      </c>
      <c r="BO71" s="273" t="str">
        <v>2.5d</v>
      </c>
      <c r="BP71" s="273" t="str">
        <v>2.5d</v>
      </c>
      <c r="BQ71" s="273" t="str">
        <v>Velferdsteknologien ABC</v>
      </c>
      <c r="BR71" s="273">
        <v>0</v>
      </c>
      <c r="BS71" s="273">
        <v>0</v>
      </c>
      <c r="BT71" s="273">
        <v>0</v>
      </c>
      <c r="BU71" s="273">
        <v>0</v>
      </c>
      <c r="BV71" s="273">
        <v>0</v>
      </c>
      <c r="BW71" s="273">
        <v>0</v>
      </c>
      <c r="BX71" s="273">
        <v>0</v>
      </c>
      <c r="BY71" s="273" t="str">
        <v/>
      </c>
      <c r="BZ71" s="273" t="str">
        <v>20230131_1336</v>
      </c>
      <c r="CA71" s="273">
        <v>3</v>
      </c>
      <c r="CB71" s="302" t="b">
        <f t="shared" si="44"/>
        <v>1</v>
      </c>
      <c r="CD71" s="329" t="str">
        <f>'Prosjekt 1'!$C$67</f>
        <v>P1.7</v>
      </c>
      <c r="CE71" s="329" t="str">
        <f>'Prosjekt 1'!$D$67</f>
        <v>Budsjett for tjenesteutviklingsprosjekt 1.</v>
      </c>
      <c r="CF71" s="329"/>
      <c r="CG71" s="329"/>
      <c r="CH71" s="329"/>
      <c r="CI71" s="329"/>
      <c r="CJ71" s="329"/>
      <c r="CK71" s="329"/>
      <c r="CL71" s="329"/>
      <c r="CM71" s="329"/>
      <c r="CN71" s="329"/>
      <c r="CO71" s="319" t="b">
        <f t="shared" si="65"/>
        <v>1</v>
      </c>
      <c r="CP71" s="319" t="b">
        <f t="shared" si="66"/>
        <v>0</v>
      </c>
      <c r="CQ71" s="319" t="b">
        <f t="shared" si="47"/>
        <v>0</v>
      </c>
      <c r="CR71" s="319" t="b">
        <f t="shared" si="45"/>
        <v>0</v>
      </c>
      <c r="CS71" s="430" t="b">
        <f t="shared" si="56"/>
        <v>0</v>
      </c>
      <c r="CT71" s="302" t="str">
        <f t="shared" si="57"/>
        <v/>
      </c>
      <c r="CU71" s="302" t="b">
        <f t="shared" si="58"/>
        <v>1</v>
      </c>
      <c r="CV71" s="319" t="b">
        <f t="shared" si="59"/>
        <v>0</v>
      </c>
      <c r="CW71" s="302" t="str">
        <f>'Forside og oppsummering'!$K$2</f>
        <v>20230131_1336</v>
      </c>
      <c r="CX71" s="302">
        <f t="shared" si="60"/>
        <v>2</v>
      </c>
      <c r="CY71" s="302" t="str">
        <f t="shared" si="61"/>
        <v/>
      </c>
      <c r="CZ71" s="435" t="str">
        <f t="shared" si="48"/>
        <v>P1.7</v>
      </c>
      <c r="DA71" s="330">
        <f>'Forside og oppsummering'!$E$23</f>
        <v>0</v>
      </c>
      <c r="DB71" s="302" t="str">
        <f t="shared" si="62"/>
        <v>Prosjekt 1</v>
      </c>
      <c r="DC71" s="330" t="str">
        <f t="shared" si="49"/>
        <v>Budsjett for tjenesteutviklingsprosjekt 1.</v>
      </c>
      <c r="DD71" s="431" t="str">
        <f t="shared" si="50"/>
        <v>P1.7</v>
      </c>
      <c r="DE71" s="302" t="str">
        <f t="shared" si="63"/>
        <v>P_.7</v>
      </c>
      <c r="DF71" s="302">
        <f t="shared" si="64"/>
        <v>0</v>
      </c>
      <c r="DG71" s="328">
        <v>0</v>
      </c>
      <c r="DH71" s="328">
        <v>0</v>
      </c>
      <c r="DI71" s="328">
        <v>0</v>
      </c>
      <c r="DJ71" s="328">
        <v>0</v>
      </c>
      <c r="DK71" s="328">
        <v>0</v>
      </c>
      <c r="DL71" s="328">
        <v>0</v>
      </c>
      <c r="DM71" s="328">
        <v>0</v>
      </c>
      <c r="DN71" s="328">
        <v>0</v>
      </c>
      <c r="DO71" s="328" t="str">
        <v>20230131_1336</v>
      </c>
      <c r="DP71" s="328">
        <v>2</v>
      </c>
      <c r="EG71" s="271">
        <v>0</v>
      </c>
      <c r="EH71" s="271" t="str">
        <v>Kompetansetiltak (grunn-, videre- og etterutdanning)</v>
      </c>
      <c r="EI71" s="271" t="str">
        <v>ABC-opplæring</v>
      </c>
      <c r="EJ71" s="271" t="str">
        <v>2.5.</v>
      </c>
      <c r="EK71" s="271" t="str">
        <v>2.5.</v>
      </c>
      <c r="EL71" s="271" t="str">
        <v/>
      </c>
      <c r="EM71" s="271">
        <v>0</v>
      </c>
      <c r="EN71" s="271">
        <v>0</v>
      </c>
      <c r="EO71" s="271">
        <v>0</v>
      </c>
      <c r="EP71" s="271">
        <v>0</v>
      </c>
      <c r="EQ71" s="271">
        <v>0</v>
      </c>
      <c r="ER71" s="271">
        <v>0</v>
      </c>
      <c r="ES71" s="271">
        <v>0</v>
      </c>
      <c r="ET71" s="271" t="str">
        <v/>
      </c>
      <c r="EU71" s="271" t="str">
        <v>20230131_1336</v>
      </c>
      <c r="EV71" s="271">
        <v>2</v>
      </c>
      <c r="EW71" s="275">
        <v>69</v>
      </c>
    </row>
    <row r="72" spans="5:153" x14ac:dyDescent="0.3">
      <c r="E72" s="262">
        <v>0</v>
      </c>
      <c r="F72" s="262">
        <v>0</v>
      </c>
      <c r="G72" s="262" t="str">
        <v>2.5a</v>
      </c>
      <c r="H72" s="262" t="str">
        <v>Demensomsorgens ABC</v>
      </c>
      <c r="I72" s="275"/>
      <c r="J72" s="275"/>
      <c r="K72" s="302" t="b">
        <f>H72='Kompetansetilskudd og BPA'!$E$12</f>
        <v>0</v>
      </c>
      <c r="L72" s="302" t="b">
        <f t="shared" si="46"/>
        <v>0</v>
      </c>
      <c r="M72" s="302" t="b">
        <f t="shared" si="51"/>
        <v>0</v>
      </c>
      <c r="N72" s="302">
        <f t="shared" si="52"/>
        <v>3</v>
      </c>
      <c r="O72" s="302" t="str">
        <f t="shared" si="53"/>
        <v>2.5a</v>
      </c>
      <c r="P72" s="302" t="str">
        <f t="shared" si="33"/>
        <v>Demensomsorgens ABC</v>
      </c>
      <c r="AC72" s="302" t="str">
        <f t="shared" si="54"/>
        <v/>
      </c>
      <c r="AD72" s="310"/>
      <c r="AE72" s="310"/>
      <c r="AF72" s="310"/>
      <c r="AG72" s="310"/>
      <c r="AH72" s="375">
        <f t="shared" si="55"/>
        <v>0</v>
      </c>
      <c r="AI72" s="372"/>
      <c r="AJ72" s="438">
        <v>0</v>
      </c>
      <c r="AK72" s="438">
        <v>0</v>
      </c>
      <c r="AL72" s="313">
        <v>0</v>
      </c>
      <c r="AM72" s="260">
        <v>0</v>
      </c>
      <c r="AN72" s="264" t="str">
        <v>2.5e</v>
      </c>
      <c r="AO72" s="264" t="str">
        <v>2.5f</v>
      </c>
      <c r="AP72" s="302">
        <f t="shared" si="36"/>
        <v>74</v>
      </c>
      <c r="AQ72" s="302">
        <f t="shared" si="37"/>
        <v>77</v>
      </c>
      <c r="AR72" s="380" t="b">
        <v>0</v>
      </c>
      <c r="AS72" s="264" t="b">
        <v>0</v>
      </c>
      <c r="AT72" s="272">
        <v>0</v>
      </c>
      <c r="AU72" s="272" t="str">
        <v>Kompetansetiltak (grunn-, videre- og etterutdanning)</v>
      </c>
      <c r="AV72" s="272" t="str">
        <v>ABC-opplæring</v>
      </c>
      <c r="AW72" s="272" t="str">
        <v>2.5e</v>
      </c>
      <c r="AX72" s="272" t="str">
        <v>2.5e</v>
      </c>
      <c r="AY72" s="272" t="str">
        <v>Musikkbasert miljøbehandling</v>
      </c>
      <c r="AZ72" s="302" cm="1">
        <f t="array" ref="AZ72">IF(OR($AR72,$AS72),"",IF(AND(NOT($AP72=FALSE),NOT(AZ$2=FALSE)),INDEX('Kompetansetilskudd og BPA'!$A$1:$R$149,$AP72,AZ$2),""))</f>
        <v>0</v>
      </c>
      <c r="BA72" s="302" cm="1">
        <f t="array" ref="BA72">IF(OR($AR72,$AS72),"",IF(AND(NOT($AP72=FALSE),NOT(BA$2=FALSE)),INDEX('Kompetansetilskudd og BPA'!$A$1:$R$149,$AP72,BA$2),""))</f>
        <v>0</v>
      </c>
      <c r="BB72" s="302" t="str" cm="1">
        <f t="array" ref="BB72">IF(OR($AR72,$AS72),"",IF(AND(NOT($AP72=FALSE),NOT(BB$2=FALSE)),INDEX('Kompetansetilskudd og BPA'!$A$1:$R$149,$AP72,BB$2),""))</f>
        <v/>
      </c>
      <c r="BC72" s="302" cm="1">
        <f t="array" ref="BC72">IF(OR($AR72,$AS72),"",IF(AND(NOT($AP72=FALSE),NOT(BC$2=FALSE)),INDEX('Kompetansetilskudd og BPA'!$A$1:$R$149,$AP72,BC$2),""))</f>
        <v>0</v>
      </c>
      <c r="BD72" s="302" cm="1">
        <f t="array" ref="BD72">IF(OR($AR72,$AS72),"",IF(AND(NOT($AP72=FALSE),NOT(BD$2=FALSE)),INDEX('Kompetansetilskudd og BPA'!$A$1:$R$149,$AP72,BD$2),""))</f>
        <v>0</v>
      </c>
      <c r="BE72" s="302" cm="1">
        <f t="array" ref="BE72">IF(OR($AR72,$AS72),"",IF(AND(NOT($AP72=FALSE),NOT(BE$2=FALSE)),INDEX('Kompetansetilskudd og BPA'!$A$1:$R$149,$AP72,BE$2),""))</f>
        <v>0</v>
      </c>
      <c r="BF72" s="302" t="str" cm="1">
        <f t="array" ref="BF72">IF(OR($AR72,$AS72),"",IF(AND(NOT($AP72=FALSE),NOT(BF$2=FALSE)),INDEX('Kompetansetilskudd og BPA'!$A$1:$R$149,$AP72,BF$2),""))</f>
        <v/>
      </c>
      <c r="BG72" s="302" cm="1">
        <f t="array" ref="BG72">IF(OR($AR72,$AS72),"",IF(AND(NOT($AP72=FALSE),NOT(BG$2=FALSE)),INDEX('Kompetansetilskudd og BPA'!$A$1:$R$149,$AP72,BG$2),""))</f>
        <v>0</v>
      </c>
      <c r="BH72" s="302" cm="1">
        <f t="array" ref="BH72">IF(OR($AR72,$AS72),"",IF(AND(NOT($AP72=FALSE),NOT(BH$2=FALSE)),INDEX('Kompetansetilskudd og BPA'!$A$1:$R$149,$AP72,BH$2),""))</f>
        <v>0</v>
      </c>
      <c r="BI72" s="302" cm="1">
        <f t="array" ref="BI72">IF(OR(AR72,AS72),"",IF(AND(NOT(BI$2=FALSE),NOT(AQ72="")),INDEX('Kompetansetilskudd og BPA'!$A$1:$R$149,$AQ72,BI$2),""))</f>
        <v>0</v>
      </c>
      <c r="BJ72" s="376" t="str">
        <f>'Forside og oppsummering'!$K$2</f>
        <v>20230131_1336</v>
      </c>
      <c r="BK72" s="272">
        <v>3</v>
      </c>
      <c r="BL72" s="273">
        <v>0</v>
      </c>
      <c r="BM72" s="273" t="str">
        <v>Kompetansetiltak (grunn-, videre- og etterutdanning)</v>
      </c>
      <c r="BN72" s="273" t="str">
        <v>ABC-opplæring</v>
      </c>
      <c r="BO72" s="273" t="str">
        <v>2.5e</v>
      </c>
      <c r="BP72" s="273" t="str">
        <v>2.5e</v>
      </c>
      <c r="BQ72" s="273" t="str">
        <v>Musikkbasert miljøbehandling</v>
      </c>
      <c r="BR72" s="273">
        <v>0</v>
      </c>
      <c r="BS72" s="273">
        <v>0</v>
      </c>
      <c r="BT72" s="273">
        <v>0</v>
      </c>
      <c r="BU72" s="273">
        <v>0</v>
      </c>
      <c r="BV72" s="273">
        <v>0</v>
      </c>
      <c r="BW72" s="273">
        <v>0</v>
      </c>
      <c r="BX72" s="273">
        <v>0</v>
      </c>
      <c r="BY72" s="273">
        <v>0</v>
      </c>
      <c r="BZ72" s="273" t="str">
        <v>20230131_1336</v>
      </c>
      <c r="CA72" s="273">
        <v>3</v>
      </c>
      <c r="CB72" s="302" t="b">
        <f t="shared" si="44"/>
        <v>1</v>
      </c>
      <c r="CD72" s="329"/>
      <c r="CE72" s="329" t="str">
        <f>_xlfn.CONCAT(CD71,"a")</f>
        <v>P1.7a</v>
      </c>
      <c r="CF72" s="329" t="str" cm="1">
        <f t="array" ref="CF72:CF73">TRANSPOSE('Prosjekt 1'!$G$71:$H$71)</f>
        <v>Kostnader</v>
      </c>
      <c r="CG72" s="329"/>
      <c r="CH72" s="329"/>
      <c r="CI72" s="329"/>
      <c r="CJ72" s="329"/>
      <c r="CK72" s="329"/>
      <c r="CL72" s="329"/>
      <c r="CM72" s="329"/>
      <c r="CN72" s="329">
        <f>'Prosjekt 1'!$G$73</f>
        <v>0</v>
      </c>
      <c r="CO72" s="319" t="b">
        <f t="shared" si="65"/>
        <v>0</v>
      </c>
      <c r="CP72" s="319" t="b">
        <f t="shared" si="66"/>
        <v>0</v>
      </c>
      <c r="CQ72" s="319" t="b">
        <f t="shared" si="47"/>
        <v>0</v>
      </c>
      <c r="CR72" s="319" t="b">
        <f t="shared" si="45"/>
        <v>0</v>
      </c>
      <c r="CS72" s="430" t="b">
        <f t="shared" si="56"/>
        <v>0</v>
      </c>
      <c r="CT72" s="302" t="str">
        <f t="shared" si="57"/>
        <v/>
      </c>
      <c r="CU72" s="302" t="b">
        <f t="shared" si="58"/>
        <v>1</v>
      </c>
      <c r="CV72" s="319" t="b">
        <f t="shared" si="59"/>
        <v>0</v>
      </c>
      <c r="CW72" s="302" t="str">
        <f>'Forside og oppsummering'!$K$2</f>
        <v>20230131_1336</v>
      </c>
      <c r="CX72" s="302">
        <f t="shared" si="60"/>
        <v>4</v>
      </c>
      <c r="CY72" s="302" t="str">
        <f t="shared" si="61"/>
        <v/>
      </c>
      <c r="CZ72" s="435" t="str">
        <f t="shared" si="48"/>
        <v>P1.7a</v>
      </c>
      <c r="DA72" s="330">
        <f>'Forside og oppsummering'!$E$23</f>
        <v>0</v>
      </c>
      <c r="DB72" s="302" t="str">
        <f t="shared" si="62"/>
        <v>Prosjekt 1</v>
      </c>
      <c r="DC72" s="330" t="str">
        <f t="shared" si="49"/>
        <v>Budsjett for tjenesteutviklingsprosjekt 1.</v>
      </c>
      <c r="DD72" s="431" t="str">
        <f t="shared" si="50"/>
        <v>P1.7a</v>
      </c>
      <c r="DE72" s="302" t="str">
        <f t="shared" si="63"/>
        <v>P_.7a</v>
      </c>
      <c r="DF72" s="302" t="str">
        <f t="shared" si="64"/>
        <v>Kostnader</v>
      </c>
      <c r="DG72" s="328">
        <v>0</v>
      </c>
      <c r="DH72" s="328">
        <v>0</v>
      </c>
      <c r="DI72" s="328">
        <v>0</v>
      </c>
      <c r="DJ72" s="328">
        <v>0</v>
      </c>
      <c r="DK72" s="328">
        <v>0</v>
      </c>
      <c r="DL72" s="328">
        <v>0</v>
      </c>
      <c r="DM72" s="328">
        <v>0</v>
      </c>
      <c r="DN72" s="328">
        <v>0</v>
      </c>
      <c r="DO72" s="328" t="str">
        <v>20230131_1336</v>
      </c>
      <c r="DP72" s="328">
        <v>4</v>
      </c>
      <c r="EG72" s="271">
        <v>0</v>
      </c>
      <c r="EH72" s="271" t="str">
        <v>Kompetansetiltak (grunn-, videre- og etterutdanning)</v>
      </c>
      <c r="EI72" s="271" t="str">
        <v>ABC-opplæring</v>
      </c>
      <c r="EJ72" s="271" t="str">
        <v>2.5a</v>
      </c>
      <c r="EK72" s="271" t="str">
        <v>2.5a</v>
      </c>
      <c r="EL72" s="271" t="str">
        <v>Demensomsorgens ABC</v>
      </c>
      <c r="EM72" s="271">
        <v>0</v>
      </c>
      <c r="EN72" s="271">
        <v>0</v>
      </c>
      <c r="EO72" s="271">
        <v>0</v>
      </c>
      <c r="EP72" s="271">
        <v>0</v>
      </c>
      <c r="EQ72" s="271">
        <v>0</v>
      </c>
      <c r="ER72" s="271">
        <v>0</v>
      </c>
      <c r="ES72" s="271">
        <v>0</v>
      </c>
      <c r="ET72" s="271" t="str">
        <v/>
      </c>
      <c r="EU72" s="271" t="str">
        <v>20230131_1336</v>
      </c>
      <c r="EV72" s="271">
        <v>3</v>
      </c>
      <c r="EW72" s="275">
        <v>70</v>
      </c>
    </row>
    <row r="73" spans="5:153" x14ac:dyDescent="0.3">
      <c r="E73" s="262">
        <v>0</v>
      </c>
      <c r="F73" s="262">
        <v>0</v>
      </c>
      <c r="G73" s="262" t="str">
        <v>2.5b</v>
      </c>
      <c r="H73" s="262" t="str">
        <v>Eldreomsorgens ABC</v>
      </c>
      <c r="I73" s="275"/>
      <c r="J73" s="275"/>
      <c r="K73" s="302" t="b">
        <f>H73='Kompetansetilskudd og BPA'!$E$12</f>
        <v>0</v>
      </c>
      <c r="L73" s="302" t="b">
        <f t="shared" si="46"/>
        <v>0</v>
      </c>
      <c r="M73" s="302" t="b">
        <f t="shared" si="51"/>
        <v>0</v>
      </c>
      <c r="N73" s="302">
        <f t="shared" si="52"/>
        <v>3</v>
      </c>
      <c r="O73" s="302" t="str">
        <f t="shared" si="53"/>
        <v>2.5b</v>
      </c>
      <c r="P73" s="302" t="str">
        <f t="shared" si="33"/>
        <v>Eldreomsorgens ABC</v>
      </c>
      <c r="AC73" s="302" t="str">
        <f t="shared" si="54"/>
        <v/>
      </c>
      <c r="AD73" s="310"/>
      <c r="AE73" s="310"/>
      <c r="AF73" s="310"/>
      <c r="AG73" s="310"/>
      <c r="AH73" s="375">
        <f t="shared" si="55"/>
        <v>0</v>
      </c>
      <c r="AI73" s="372"/>
      <c r="AJ73" s="438">
        <v>0</v>
      </c>
      <c r="AK73" s="438">
        <v>0</v>
      </c>
      <c r="AL73" s="313">
        <v>0</v>
      </c>
      <c r="AM73" s="260">
        <v>0</v>
      </c>
      <c r="AN73" s="264" t="str">
        <v>2.5f</v>
      </c>
      <c r="AO73" s="264" t="str">
        <v/>
      </c>
      <c r="AP73" s="302">
        <f t="shared" si="36"/>
        <v>77</v>
      </c>
      <c r="AQ73" s="302" t="str">
        <f t="shared" si="37"/>
        <v/>
      </c>
      <c r="AR73" s="380" t="b">
        <v>1</v>
      </c>
      <c r="AS73" s="264" t="b">
        <v>0</v>
      </c>
      <c r="AT73" s="272">
        <v>0</v>
      </c>
      <c r="AU73" s="272" t="str">
        <v>Kompetansetiltak (grunn-, videre- og etterutdanning)</v>
      </c>
      <c r="AV73" s="272" t="str">
        <v>ABC-opplæring</v>
      </c>
      <c r="AW73" s="272" t="str">
        <v>2.5f_saksbehandlerkommentar</v>
      </c>
      <c r="AX73" s="272" t="str">
        <v>2.5f_saksbehandlerkommentar</v>
      </c>
      <c r="AY73" s="272" t="str">
        <v>Eventuell tilbakemelding fra saksbehandler til kommunen angående ABC-opplæring. (Det som skrives her fremkommer på tilskuddsbrevet til kommunen)</v>
      </c>
      <c r="AZ73" s="302" t="str" cm="1">
        <f t="array" ref="AZ73">IF(OR($AR73,$AS73),"",IF(AND(NOT($AP73=FALSE),NOT(AZ$2=FALSE)),INDEX('Kompetansetilskudd og BPA'!$A$1:$R$149,$AP73,AZ$2),""))</f>
        <v/>
      </c>
      <c r="BA73" s="302" t="str" cm="1">
        <f t="array" ref="BA73">IF(OR($AR73,$AS73),"",IF(AND(NOT($AP73=FALSE),NOT(BA$2=FALSE)),INDEX('Kompetansetilskudd og BPA'!$A$1:$R$149,$AP73,BA$2),""))</f>
        <v/>
      </c>
      <c r="BB73" s="302" t="str" cm="1">
        <f t="array" ref="BB73">IF(OR($AR73,$AS73),"",IF(AND(NOT($AP73=FALSE),NOT(BB$2=FALSE)),INDEX('Kompetansetilskudd og BPA'!$A$1:$R$149,$AP73,BB$2),""))</f>
        <v/>
      </c>
      <c r="BC73" s="302" t="str" cm="1">
        <f t="array" ref="BC73">IF(OR($AR73,$AS73),"",IF(AND(NOT($AP73=FALSE),NOT(BC$2=FALSE)),INDEX('Kompetansetilskudd og BPA'!$A$1:$R$149,$AP73,BC$2),""))</f>
        <v/>
      </c>
      <c r="BD73" s="302" t="str" cm="1">
        <f t="array" ref="BD73">IF(OR($AR73,$AS73),"",IF(AND(NOT($AP73=FALSE),NOT(BD$2=FALSE)),INDEX('Kompetansetilskudd og BPA'!$A$1:$R$149,$AP73,BD$2),""))</f>
        <v/>
      </c>
      <c r="BE73" s="302" t="str" cm="1">
        <f t="array" ref="BE73">IF(OR($AR73,$AS73),"",IF(AND(NOT($AP73=FALSE),NOT(BE$2=FALSE)),INDEX('Kompetansetilskudd og BPA'!$A$1:$R$149,$AP73,BE$2),""))</f>
        <v/>
      </c>
      <c r="BF73" s="302" t="str" cm="1">
        <f t="array" ref="BF73">IF(OR($AR73,$AS73),"",IF(AND(NOT($AP73=FALSE),NOT(BF$2=FALSE)),INDEX('Kompetansetilskudd og BPA'!$A$1:$R$149,$AP73,BF$2),""))</f>
        <v/>
      </c>
      <c r="BG73" s="302" t="str" cm="1">
        <f t="array" ref="BG73">IF(OR($AR73,$AS73),"",IF(AND(NOT($AP73=FALSE),NOT(BG$2=FALSE)),INDEX('Kompetansetilskudd og BPA'!$A$1:$R$149,$AP73,BG$2),""))</f>
        <v/>
      </c>
      <c r="BH73" s="302" t="str" cm="1">
        <f t="array" ref="BH73">IF(OR($AR73,$AS73),"",IF(AND(NOT($AP73=FALSE),NOT(BH$2=FALSE)),INDEX('Kompetansetilskudd og BPA'!$A$1:$R$149,$AP73,BH$2),""))</f>
        <v/>
      </c>
      <c r="BI73" s="302" t="str" cm="1">
        <f t="array" ref="BI73">IF(OR(AR73,AS73),"",IF(AND(NOT(BI$2=FALSE),NOT(AQ73="")),INDEX('Kompetansetilskudd og BPA'!$A$1:$R$149,$AQ73,BI$2),""))</f>
        <v/>
      </c>
      <c r="BJ73" s="376" t="str">
        <f>'Forside og oppsummering'!$K$2</f>
        <v>20230131_1336</v>
      </c>
      <c r="BK73" s="272">
        <v>5</v>
      </c>
      <c r="BL73" s="273">
        <v>0</v>
      </c>
      <c r="BM73" s="273" t="str">
        <v>Kompetansetiltak (grunn-, videre- og etterutdanning)</v>
      </c>
      <c r="BN73" s="273" t="str">
        <v>ABC-opplæring</v>
      </c>
      <c r="BO73" s="273" t="str">
        <v>2.5f_saksbehandlerkommentar</v>
      </c>
      <c r="BP73" s="273" t="str">
        <v>2.5f_saksbehandlerkommentar</v>
      </c>
      <c r="BQ73" s="273" t="str">
        <v>Eventuell tilbakemelding fra saksbehandler til kommunen angående ABC-opplæring. (Det som skrives her fremkommer på tilskuddsbrevet til kommunen)</v>
      </c>
      <c r="BR73" s="273" t="str">
        <v/>
      </c>
      <c r="BS73" s="273" t="str">
        <v/>
      </c>
      <c r="BT73" s="273" t="str">
        <v/>
      </c>
      <c r="BU73" s="273" t="str">
        <v/>
      </c>
      <c r="BV73" s="273" t="str">
        <v/>
      </c>
      <c r="BW73" s="273" t="str">
        <v/>
      </c>
      <c r="BX73" s="273" t="str">
        <v/>
      </c>
      <c r="BY73" s="273" t="str">
        <v/>
      </c>
      <c r="BZ73" s="273" t="str">
        <v>20230131_1336</v>
      </c>
      <c r="CA73" s="273">
        <v>5</v>
      </c>
      <c r="CB73" s="302" t="b">
        <f t="shared" si="44"/>
        <v>1</v>
      </c>
      <c r="CD73" s="329"/>
      <c r="CE73" s="329" t="str">
        <f>_xlfn.CONCAT(CD71,"b")</f>
        <v>P1.7b</v>
      </c>
      <c r="CF73" s="329" t="str">
        <v>Andre inntekter</v>
      </c>
      <c r="CG73" s="329"/>
      <c r="CH73" s="329"/>
      <c r="CI73" s="329"/>
      <c r="CJ73" s="329"/>
      <c r="CK73" s="329"/>
      <c r="CL73" s="329"/>
      <c r="CM73" s="329"/>
      <c r="CN73" s="329">
        <f>'Prosjekt 1'!$H$73</f>
        <v>0</v>
      </c>
      <c r="CO73" s="319" t="b">
        <f t="shared" si="65"/>
        <v>0</v>
      </c>
      <c r="CP73" s="319" t="b">
        <f t="shared" si="66"/>
        <v>0</v>
      </c>
      <c r="CQ73" s="319" t="b">
        <f t="shared" si="47"/>
        <v>0</v>
      </c>
      <c r="CR73" s="319" t="b">
        <f t="shared" si="45"/>
        <v>0</v>
      </c>
      <c r="CS73" s="430" t="b">
        <f t="shared" si="56"/>
        <v>0</v>
      </c>
      <c r="CT73" s="302" t="str">
        <f t="shared" si="57"/>
        <v/>
      </c>
      <c r="CU73" s="302" t="b">
        <f t="shared" si="58"/>
        <v>1</v>
      </c>
      <c r="CV73" s="319" t="b">
        <f t="shared" si="59"/>
        <v>0</v>
      </c>
      <c r="CW73" s="302" t="str">
        <f>'Forside og oppsummering'!$K$2</f>
        <v>20230131_1336</v>
      </c>
      <c r="CX73" s="302">
        <f t="shared" si="60"/>
        <v>4</v>
      </c>
      <c r="CY73" s="302" t="str">
        <f t="shared" si="61"/>
        <v/>
      </c>
      <c r="CZ73" s="435" t="str">
        <f t="shared" si="48"/>
        <v>P1.7b</v>
      </c>
      <c r="DA73" s="330">
        <f>'Forside og oppsummering'!$E$23</f>
        <v>0</v>
      </c>
      <c r="DB73" s="302" t="str">
        <f t="shared" si="62"/>
        <v>Prosjekt 1</v>
      </c>
      <c r="DC73" s="330" t="str">
        <f t="shared" si="49"/>
        <v>Budsjett for tjenesteutviklingsprosjekt 1.</v>
      </c>
      <c r="DD73" s="431" t="str">
        <f t="shared" si="50"/>
        <v>P1.7b</v>
      </c>
      <c r="DE73" s="302" t="str">
        <f t="shared" si="63"/>
        <v>P_.7b</v>
      </c>
      <c r="DF73" s="302" t="str">
        <f t="shared" si="64"/>
        <v>Andre inntekter</v>
      </c>
      <c r="DG73" s="328">
        <v>0</v>
      </c>
      <c r="DH73" s="328">
        <v>0</v>
      </c>
      <c r="DI73" s="328">
        <v>0</v>
      </c>
      <c r="DJ73" s="328">
        <v>0</v>
      </c>
      <c r="DK73" s="328">
        <v>0</v>
      </c>
      <c r="DL73" s="328">
        <v>0</v>
      </c>
      <c r="DM73" s="328">
        <v>0</v>
      </c>
      <c r="DN73" s="328">
        <v>0</v>
      </c>
      <c r="DO73" s="328" t="str">
        <v>20230131_1336</v>
      </c>
      <c r="DP73" s="328">
        <v>4</v>
      </c>
      <c r="EG73" s="271">
        <v>0</v>
      </c>
      <c r="EH73" s="271" t="str">
        <v>Kompetansetiltak (grunn-, videre- og etterutdanning)</v>
      </c>
      <c r="EI73" s="271" t="str">
        <v>ABC-opplæring</v>
      </c>
      <c r="EJ73" s="271" t="str">
        <v>2.5b</v>
      </c>
      <c r="EK73" s="271" t="str">
        <v>2.5b</v>
      </c>
      <c r="EL73" s="271" t="str">
        <v>Eldreomsorgens ABC</v>
      </c>
      <c r="EM73" s="271">
        <v>0</v>
      </c>
      <c r="EN73" s="271">
        <v>0</v>
      </c>
      <c r="EO73" s="271">
        <v>0</v>
      </c>
      <c r="EP73" s="271">
        <v>0</v>
      </c>
      <c r="EQ73" s="271">
        <v>0</v>
      </c>
      <c r="ER73" s="271">
        <v>0</v>
      </c>
      <c r="ES73" s="271">
        <v>0</v>
      </c>
      <c r="ET73" s="271" t="str">
        <v/>
      </c>
      <c r="EU73" s="271" t="str">
        <v>20230131_1336</v>
      </c>
      <c r="EV73" s="271">
        <v>3</v>
      </c>
      <c r="EW73" s="436">
        <v>71</v>
      </c>
    </row>
    <row r="74" spans="5:153" x14ac:dyDescent="0.3">
      <c r="E74" s="262">
        <v>0</v>
      </c>
      <c r="F74" s="262">
        <v>0</v>
      </c>
      <c r="G74" s="262" t="str">
        <v>2.5c</v>
      </c>
      <c r="H74" s="262" t="str">
        <v>Mitt livs ABC</v>
      </c>
      <c r="I74" s="275"/>
      <c r="J74" s="275"/>
      <c r="K74" s="302" t="b">
        <f>H74='Kompetansetilskudd og BPA'!$E$12</f>
        <v>0</v>
      </c>
      <c r="L74" s="302" t="b">
        <f t="shared" si="46"/>
        <v>0</v>
      </c>
      <c r="M74" s="302" t="b">
        <f t="shared" si="51"/>
        <v>0</v>
      </c>
      <c r="N74" s="302">
        <f t="shared" si="52"/>
        <v>3</v>
      </c>
      <c r="O74" s="302" t="str">
        <f t="shared" si="53"/>
        <v>2.5c</v>
      </c>
      <c r="P74" s="302" t="str">
        <f t="shared" si="33"/>
        <v>Mitt livs ABC</v>
      </c>
      <c r="AC74" s="302" t="str">
        <f t="shared" si="54"/>
        <v/>
      </c>
      <c r="AD74" s="310"/>
      <c r="AE74" s="310"/>
      <c r="AF74" s="310"/>
      <c r="AG74" s="310"/>
      <c r="AH74" s="375">
        <f t="shared" si="55"/>
        <v>0</v>
      </c>
      <c r="AI74" s="372"/>
      <c r="AJ74" s="438">
        <v>0</v>
      </c>
      <c r="AK74" s="438">
        <v>0</v>
      </c>
      <c r="AL74" s="313">
        <v>0</v>
      </c>
      <c r="AM74" s="260">
        <v>0</v>
      </c>
      <c r="AN74" s="264" t="str">
        <v>2.5f</v>
      </c>
      <c r="AO74" s="264" t="str">
        <v/>
      </c>
      <c r="AP74" s="302">
        <f t="shared" si="36"/>
        <v>77</v>
      </c>
      <c r="AQ74" s="302" t="str">
        <f t="shared" si="37"/>
        <v/>
      </c>
      <c r="AR74" s="380" t="b">
        <v>0</v>
      </c>
      <c r="AS74" s="264" t="b">
        <v>1</v>
      </c>
      <c r="AT74" s="272">
        <v>0</v>
      </c>
      <c r="AU74" s="272" t="str">
        <v>Kompetansetiltak (grunn-, videre- og etterutdanning)</v>
      </c>
      <c r="AV74" s="272" t="str">
        <v>ABC-opplæring</v>
      </c>
      <c r="AW74" s="272" t="str">
        <v>2.5f_end</v>
      </c>
      <c r="AX74" s="272" t="str">
        <v>2.5f_end</v>
      </c>
      <c r="AY74" s="272" t="str">
        <v/>
      </c>
      <c r="AZ74" s="302" t="str" cm="1">
        <f t="array" ref="AZ74">IF(OR($AR74,$AS74),"",IF(AND(NOT($AP74=FALSE),NOT(AZ$2=FALSE)),INDEX('Kompetansetilskudd og BPA'!$A$1:$R$149,$AP74,AZ$2),""))</f>
        <v/>
      </c>
      <c r="BA74" s="302" t="str" cm="1">
        <f t="array" ref="BA74">IF(OR($AR74,$AS74),"",IF(AND(NOT($AP74=FALSE),NOT(BA$2=FALSE)),INDEX('Kompetansetilskudd og BPA'!$A$1:$R$149,$AP74,BA$2),""))</f>
        <v/>
      </c>
      <c r="BB74" s="302" t="str" cm="1">
        <f t="array" ref="BB74">IF(OR($AR74,$AS74),"",IF(AND(NOT($AP74=FALSE),NOT(BB$2=FALSE)),INDEX('Kompetansetilskudd og BPA'!$A$1:$R$149,$AP74,BB$2),""))</f>
        <v/>
      </c>
      <c r="BC74" s="302" t="str" cm="1">
        <f t="array" ref="BC74">IF(OR($AR74,$AS74),"",IF(AND(NOT($AP74=FALSE),NOT(BC$2=FALSE)),INDEX('Kompetansetilskudd og BPA'!$A$1:$R$149,$AP74,BC$2),""))</f>
        <v/>
      </c>
      <c r="BD74" s="302" t="str" cm="1">
        <f t="array" ref="BD74">IF(OR($AR74,$AS74),"",IF(AND(NOT($AP74=FALSE),NOT(BD$2=FALSE)),INDEX('Kompetansetilskudd og BPA'!$A$1:$R$149,$AP74,BD$2),""))</f>
        <v/>
      </c>
      <c r="BE74" s="302" t="str" cm="1">
        <f t="array" ref="BE74">IF(OR($AR74,$AS74),"",IF(AND(NOT($AP74=FALSE),NOT(BE$2=FALSE)),INDEX('Kompetansetilskudd og BPA'!$A$1:$R$149,$AP74,BE$2),""))</f>
        <v/>
      </c>
      <c r="BF74" s="302" t="str" cm="1">
        <f t="array" ref="BF74">IF(OR($AR74,$AS74),"",IF(AND(NOT($AP74=FALSE),NOT(BF$2=FALSE)),INDEX('Kompetansetilskudd og BPA'!$A$1:$R$149,$AP74,BF$2),""))</f>
        <v/>
      </c>
      <c r="BG74" s="302" t="str" cm="1">
        <f t="array" ref="BG74">IF(OR($AR74,$AS74),"",IF(AND(NOT($AP74=FALSE),NOT(BG$2=FALSE)),INDEX('Kompetansetilskudd og BPA'!$A$1:$R$149,$AP74,BG$2),""))</f>
        <v/>
      </c>
      <c r="BH74" s="302" t="str" cm="1">
        <f t="array" ref="BH74">IF(OR($AR74,$AS74),"",IF(AND(NOT($AP74=FALSE),NOT(BH$2=FALSE)),INDEX('Kompetansetilskudd og BPA'!$A$1:$R$149,$AP74,BH$2),""))</f>
        <v/>
      </c>
      <c r="BI74" s="302" t="str" cm="1">
        <f t="array" ref="BI74">IF(OR(AR74,AS74),"",IF(AND(NOT(BI$2=FALSE),NOT(AQ74="")),INDEX('Kompetansetilskudd og BPA'!$A$1:$R$149,$AQ74,BI$2),""))</f>
        <v/>
      </c>
      <c r="BJ74" s="376" t="str">
        <f>'Forside og oppsummering'!$K$2</f>
        <v>20230131_1336</v>
      </c>
      <c r="BK74" s="272">
        <v>6</v>
      </c>
      <c r="BL74" s="273">
        <v>0</v>
      </c>
      <c r="BM74" s="273" t="str">
        <v>Kompetansetiltak (grunn-, videre- og etterutdanning)</v>
      </c>
      <c r="BN74" s="273" t="str">
        <v>ABC-opplæring</v>
      </c>
      <c r="BO74" s="273" t="str">
        <v>2.5f_end</v>
      </c>
      <c r="BP74" s="273" t="str">
        <v>2.5f_end</v>
      </c>
      <c r="BQ74" s="273" t="str">
        <v/>
      </c>
      <c r="BR74" s="273" t="str">
        <v/>
      </c>
      <c r="BS74" s="273" t="str">
        <v/>
      </c>
      <c r="BT74" s="273" t="str">
        <v/>
      </c>
      <c r="BU74" s="273" t="str">
        <v/>
      </c>
      <c r="BV74" s="273" t="str">
        <v/>
      </c>
      <c r="BW74" s="273" t="str">
        <v/>
      </c>
      <c r="BX74" s="273" t="str">
        <v/>
      </c>
      <c r="BY74" s="273" t="str">
        <v/>
      </c>
      <c r="BZ74" s="273" t="str">
        <v>20230131_1336</v>
      </c>
      <c r="CA74" s="273">
        <v>6</v>
      </c>
      <c r="CB74" s="302" t="b">
        <f t="shared" si="44"/>
        <v>1</v>
      </c>
      <c r="CD74" s="329"/>
      <c r="CE74" s="329" t="str">
        <f>_xlfn.CONCAT(CD71,"c")</f>
        <v>P1.7c</v>
      </c>
      <c r="CF74" s="275" t="s">
        <v>224</v>
      </c>
      <c r="CG74" s="329"/>
      <c r="CH74" s="329"/>
      <c r="CI74" s="329">
        <f>'Prosjekt 1'!$F$73</f>
        <v>0</v>
      </c>
      <c r="CJ74" s="329">
        <f>'Prosjekt 1'!$I$73</f>
        <v>0</v>
      </c>
      <c r="CK74" s="329"/>
      <c r="CL74" s="329"/>
      <c r="CM74" s="329">
        <f>'Prosjekt 1'!$J$73</f>
        <v>0</v>
      </c>
      <c r="CN74" s="329"/>
      <c r="CO74" s="319" t="b">
        <f t="shared" si="65"/>
        <v>0</v>
      </c>
      <c r="CP74" s="319" t="b">
        <f t="shared" si="66"/>
        <v>0</v>
      </c>
      <c r="CQ74" s="319" t="b">
        <f>AND(CF74="Søknad",CF73="Andre inntekter")</f>
        <v>1</v>
      </c>
      <c r="CR74" s="319" t="b">
        <f t="shared" si="45"/>
        <v>0</v>
      </c>
      <c r="CS74" s="430" t="b">
        <f t="shared" si="56"/>
        <v>0</v>
      </c>
      <c r="CT74" s="302" t="str">
        <f t="shared" si="57"/>
        <v/>
      </c>
      <c r="CU74" s="302" t="b">
        <f t="shared" si="58"/>
        <v>1</v>
      </c>
      <c r="CV74" s="319" t="b">
        <f t="shared" si="59"/>
        <v>0</v>
      </c>
      <c r="CW74" s="302" t="str">
        <f>'Forside og oppsummering'!$K$2</f>
        <v>20230131_1336</v>
      </c>
      <c r="CX74" s="302">
        <f t="shared" si="60"/>
        <v>7</v>
      </c>
      <c r="CY74" s="302" t="str">
        <f t="shared" si="61"/>
        <v/>
      </c>
      <c r="CZ74" s="435" t="str">
        <f t="shared" si="48"/>
        <v>P1.7c</v>
      </c>
      <c r="DA74" s="330">
        <f>'Forside og oppsummering'!$E$23</f>
        <v>0</v>
      </c>
      <c r="DB74" s="302" t="str">
        <f t="shared" si="62"/>
        <v>Prosjekt 1</v>
      </c>
      <c r="DC74" s="330" t="str">
        <f t="shared" si="49"/>
        <v>Budsjett for tjenesteutviklingsprosjekt 1.</v>
      </c>
      <c r="DD74" s="431" t="str">
        <f t="shared" si="50"/>
        <v>P1.7c</v>
      </c>
      <c r="DE74" s="302" t="str">
        <f t="shared" si="63"/>
        <v>P_.7c</v>
      </c>
      <c r="DF74" s="302" t="str">
        <f t="shared" si="64"/>
        <v>Søknad</v>
      </c>
      <c r="DG74" s="328">
        <v>0</v>
      </c>
      <c r="DH74" s="328">
        <v>0</v>
      </c>
      <c r="DI74" s="328">
        <v>0</v>
      </c>
      <c r="DJ74" s="328">
        <v>0</v>
      </c>
      <c r="DK74" s="328">
        <v>0</v>
      </c>
      <c r="DL74" s="328">
        <v>0</v>
      </c>
      <c r="DM74" s="328">
        <v>0</v>
      </c>
      <c r="DN74" s="328">
        <v>0</v>
      </c>
      <c r="DO74" s="328" t="str">
        <v>20230131_1336</v>
      </c>
      <c r="DP74" s="328">
        <v>7</v>
      </c>
      <c r="EG74" s="271">
        <v>0</v>
      </c>
      <c r="EH74" s="271" t="str">
        <v>Kompetansetiltak (grunn-, videre- og etterutdanning)</v>
      </c>
      <c r="EI74" s="271" t="str">
        <v>ABC-opplæring</v>
      </c>
      <c r="EJ74" s="271" t="str">
        <v>2.5c</v>
      </c>
      <c r="EK74" s="271" t="str">
        <v>2.5c</v>
      </c>
      <c r="EL74" s="271" t="str">
        <v>Mitt livs ABC</v>
      </c>
      <c r="EM74" s="271">
        <v>0</v>
      </c>
      <c r="EN74" s="271">
        <v>0</v>
      </c>
      <c r="EO74" s="271">
        <v>0</v>
      </c>
      <c r="EP74" s="271">
        <v>0</v>
      </c>
      <c r="EQ74" s="271">
        <v>0</v>
      </c>
      <c r="ER74" s="271">
        <v>0</v>
      </c>
      <c r="ES74" s="271">
        <v>0</v>
      </c>
      <c r="ET74" s="271" t="str">
        <v/>
      </c>
      <c r="EU74" s="271" t="str">
        <v>20230131_1336</v>
      </c>
      <c r="EV74" s="271">
        <v>3</v>
      </c>
      <c r="EW74" s="275">
        <v>72</v>
      </c>
    </row>
    <row r="75" spans="5:153" x14ac:dyDescent="0.3">
      <c r="E75" s="262">
        <v>0</v>
      </c>
      <c r="F75" s="262">
        <v>0</v>
      </c>
      <c r="G75" s="262" t="str">
        <v>2.5d</v>
      </c>
      <c r="H75" s="262" t="str">
        <v>Velferdsteknologien ABC</v>
      </c>
      <c r="I75" s="275"/>
      <c r="J75" s="275"/>
      <c r="K75" s="302" t="b">
        <f>H75='Kompetansetilskudd og BPA'!$E$12</f>
        <v>0</v>
      </c>
      <c r="L75" s="302" t="b">
        <f t="shared" si="46"/>
        <v>0</v>
      </c>
      <c r="M75" s="302" t="b">
        <f t="shared" si="51"/>
        <v>0</v>
      </c>
      <c r="N75" s="302">
        <f t="shared" si="52"/>
        <v>3</v>
      </c>
      <c r="O75" s="302" t="str">
        <f t="shared" si="53"/>
        <v>2.5d</v>
      </c>
      <c r="P75" s="302" t="str">
        <f t="shared" si="33"/>
        <v>Velferdsteknologien ABC</v>
      </c>
      <c r="AC75" s="302" t="str">
        <f t="shared" si="54"/>
        <v/>
      </c>
      <c r="AD75" s="310"/>
      <c r="AE75" s="310"/>
      <c r="AF75" s="310"/>
      <c r="AG75" s="310"/>
      <c r="AH75" s="375">
        <f t="shared" si="55"/>
        <v>0</v>
      </c>
      <c r="AI75" s="372"/>
      <c r="AJ75" s="438">
        <v>0</v>
      </c>
      <c r="AK75" s="438">
        <v>0</v>
      </c>
      <c r="AL75" s="313">
        <v>0</v>
      </c>
      <c r="AM75" s="260">
        <v>0</v>
      </c>
      <c r="AN75" s="264" t="str">
        <v>2.6.</v>
      </c>
      <c r="AO75" s="264" t="str">
        <v/>
      </c>
      <c r="AP75" s="302">
        <f t="shared" si="36"/>
        <v>79</v>
      </c>
      <c r="AQ75" s="302" t="str">
        <f t="shared" si="37"/>
        <v/>
      </c>
      <c r="AR75" s="380" t="b">
        <v>0</v>
      </c>
      <c r="AS75" s="264" t="b">
        <v>0</v>
      </c>
      <c r="AT75" s="272">
        <v>0</v>
      </c>
      <c r="AU75" s="272" t="str">
        <v>Kompetansetiltak (grunn-, videre- og etterutdanning)</v>
      </c>
      <c r="AV75" s="272" t="str">
        <v>Annen internopplæring / korte etterutdanninger /kurs mv.</v>
      </c>
      <c r="AW75" s="272" t="str">
        <v>2.6.</v>
      </c>
      <c r="AX75" s="272" t="str">
        <v>2.6.</v>
      </c>
      <c r="AY75" s="272" t="str">
        <v/>
      </c>
      <c r="AZ75" s="302" cm="1">
        <f t="array" ref="AZ75">IF(OR($AR75,$AS75),"",IF(AND(NOT($AP75=FALSE),NOT(AZ$2=FALSE)),INDEX('Kompetansetilskudd og BPA'!$A$1:$R$149,$AP75,AZ$2),""))</f>
        <v>0</v>
      </c>
      <c r="BA75" s="302" cm="1">
        <f t="array" ref="BA75">IF(OR($AR75,$AS75),"",IF(AND(NOT($AP75=FALSE),NOT(BA$2=FALSE)),INDEX('Kompetansetilskudd og BPA'!$A$1:$R$149,$AP75,BA$2),""))</f>
        <v>0</v>
      </c>
      <c r="BB75" s="302" t="str" cm="1">
        <f t="array" ref="BB75">IF(OR($AR75,$AS75),"",IF(AND(NOT($AP75=FALSE),NOT(BB$2=FALSE)),INDEX('Kompetansetilskudd og BPA'!$A$1:$R$149,$AP75,BB$2),""))</f>
        <v/>
      </c>
      <c r="BC75" s="302" cm="1">
        <f t="array" ref="BC75">IF(OR($AR75,$AS75),"",IF(AND(NOT($AP75=FALSE),NOT(BC$2=FALSE)),INDEX('Kompetansetilskudd og BPA'!$A$1:$R$149,$AP75,BC$2),""))</f>
        <v>0</v>
      </c>
      <c r="BD75" s="302" cm="1">
        <f t="array" ref="BD75">IF(OR($AR75,$AS75),"",IF(AND(NOT($AP75=FALSE),NOT(BD$2=FALSE)),INDEX('Kompetansetilskudd og BPA'!$A$1:$R$149,$AP75,BD$2),""))</f>
        <v>0</v>
      </c>
      <c r="BE75" s="302" cm="1">
        <f t="array" ref="BE75">IF(OR($AR75,$AS75),"",IF(AND(NOT($AP75=FALSE),NOT(BE$2=FALSE)),INDEX('Kompetansetilskudd og BPA'!$A$1:$R$149,$AP75,BE$2),""))</f>
        <v>0</v>
      </c>
      <c r="BF75" s="302" t="str" cm="1">
        <f t="array" ref="BF75">IF(OR($AR75,$AS75),"",IF(AND(NOT($AP75=FALSE),NOT(BF$2=FALSE)),INDEX('Kompetansetilskudd og BPA'!$A$1:$R$149,$AP75,BF$2),""))</f>
        <v/>
      </c>
      <c r="BG75" s="302" cm="1">
        <f t="array" ref="BG75">IF(OR($AR75,$AS75),"",IF(AND(NOT($AP75=FALSE),NOT(BG$2=FALSE)),INDEX('Kompetansetilskudd og BPA'!$A$1:$R$149,$AP75,BG$2),""))</f>
        <v>0</v>
      </c>
      <c r="BH75" s="302" cm="1">
        <f t="array" ref="BH75">IF(OR($AR75,$AS75),"",IF(AND(NOT($AP75=FALSE),NOT(BH$2=FALSE)),INDEX('Kompetansetilskudd og BPA'!$A$1:$R$149,$AP75,BH$2),""))</f>
        <v>0</v>
      </c>
      <c r="BI75" s="302" t="str" cm="1">
        <f t="array" ref="BI75">IF(OR(AR75,AS75),"",IF(AND(NOT(BI$2=FALSE),NOT(AQ75="")),INDEX('Kompetansetilskudd og BPA'!$A$1:$R$149,$AQ75,BI$2),""))</f>
        <v/>
      </c>
      <c r="BJ75" s="376" t="str">
        <f>'Forside og oppsummering'!$K$2</f>
        <v>20230131_1336</v>
      </c>
      <c r="BK75" s="272">
        <v>2</v>
      </c>
      <c r="BL75" s="273">
        <v>0</v>
      </c>
      <c r="BM75" s="273" t="str">
        <v>Kompetansetiltak (grunn-, videre- og etterutdanning)</v>
      </c>
      <c r="BN75" s="273" t="str">
        <v>Annen internopplæring / korte etterutdanninger /kurs mv.</v>
      </c>
      <c r="BO75" s="273" t="str">
        <v>2.6.</v>
      </c>
      <c r="BP75" s="273" t="str">
        <v>2.6.</v>
      </c>
      <c r="BQ75" s="273" t="str">
        <v/>
      </c>
      <c r="BR75" s="273">
        <v>0</v>
      </c>
      <c r="BS75" s="273">
        <v>0</v>
      </c>
      <c r="BT75" s="273">
        <v>0</v>
      </c>
      <c r="BU75" s="273">
        <v>0</v>
      </c>
      <c r="BV75" s="273">
        <v>0</v>
      </c>
      <c r="BW75" s="273">
        <v>0</v>
      </c>
      <c r="BX75" s="273">
        <v>0</v>
      </c>
      <c r="BY75" s="273" t="str">
        <v/>
      </c>
      <c r="BZ75" s="273" t="str">
        <v>20230131_1336</v>
      </c>
      <c r="CA75" s="273">
        <v>2</v>
      </c>
      <c r="CB75" s="302" t="b">
        <f t="shared" si="44"/>
        <v>1</v>
      </c>
      <c r="CD75" s="329"/>
      <c r="CE75" s="329" t="str">
        <f>CD71</f>
        <v>P1.7</v>
      </c>
      <c r="CF75" s="275" t="s">
        <v>817</v>
      </c>
      <c r="CG75" s="329"/>
      <c r="CH75" s="329"/>
      <c r="CI75" s="329"/>
      <c r="CJ75" s="329"/>
      <c r="CK75" s="329"/>
      <c r="CL75" s="329"/>
      <c r="CM75" s="329"/>
      <c r="CN75" s="329"/>
      <c r="CO75" s="319" t="b">
        <f t="shared" si="65"/>
        <v>0</v>
      </c>
      <c r="CP75" s="319" t="b">
        <f t="shared" si="66"/>
        <v>1</v>
      </c>
      <c r="CQ75" s="319" t="b">
        <f t="shared" ref="CQ75:CQ138" si="67">AND(CF75="Søknad",CF74="Andre inntekter")</f>
        <v>0</v>
      </c>
      <c r="CR75" s="319" t="b">
        <f t="shared" si="45"/>
        <v>0</v>
      </c>
      <c r="CS75" s="430" t="b">
        <f t="shared" si="56"/>
        <v>0</v>
      </c>
      <c r="CT75" s="302" t="str">
        <f t="shared" si="57"/>
        <v/>
      </c>
      <c r="CU75" s="302" t="b">
        <f t="shared" si="58"/>
        <v>1</v>
      </c>
      <c r="CV75" s="319" t="b">
        <f t="shared" si="59"/>
        <v>0</v>
      </c>
      <c r="CW75" s="302" t="str">
        <f>'Forside og oppsummering'!$K$2</f>
        <v>20230131_1336</v>
      </c>
      <c r="CX75" s="302">
        <f t="shared" si="60"/>
        <v>5</v>
      </c>
      <c r="CY75" s="302" t="str">
        <f t="shared" si="61"/>
        <v/>
      </c>
      <c r="CZ75" s="435" t="str">
        <f t="shared" si="48"/>
        <v>P1.7</v>
      </c>
      <c r="DA75" s="330">
        <f>'Forside og oppsummering'!$E$23</f>
        <v>0</v>
      </c>
      <c r="DB75" s="302" t="str">
        <f t="shared" si="62"/>
        <v>Prosjekt 1</v>
      </c>
      <c r="DC75" s="330" t="str">
        <f t="shared" si="49"/>
        <v>Budsjett for tjenesteutviklingsprosjekt 1.</v>
      </c>
      <c r="DD75" s="431" t="str">
        <f t="shared" si="50"/>
        <v>P1.7_saksbehandlerkommentar</v>
      </c>
      <c r="DE75" s="302" t="str">
        <f t="shared" si="63"/>
        <v>P_.7_saksbehandlerkommentar</v>
      </c>
      <c r="DF75" s="302" t="str">
        <f t="shared" si="64"/>
        <v>Eventuell tilbakemelding fra saksbehandler til kommunen angående tjenesteutviklingsprosjektet. (Det som skrives her fremkommer på tilskuddsbrevet til kommunen)</v>
      </c>
      <c r="DG75" s="328">
        <v>0</v>
      </c>
      <c r="DH75" s="328">
        <v>0</v>
      </c>
      <c r="DI75" s="328">
        <v>0</v>
      </c>
      <c r="DJ75" s="328">
        <v>0</v>
      </c>
      <c r="DK75" s="328">
        <v>0</v>
      </c>
      <c r="DL75" s="328">
        <v>0</v>
      </c>
      <c r="DM75" s="328">
        <v>0</v>
      </c>
      <c r="DN75" s="328">
        <v>0</v>
      </c>
      <c r="DO75" s="328" t="str">
        <v>20230131_1336</v>
      </c>
      <c r="DP75" s="328">
        <v>5</v>
      </c>
      <c r="EG75" s="271">
        <v>0</v>
      </c>
      <c r="EH75" s="271" t="str">
        <v>Kompetansetiltak (grunn-, videre- og etterutdanning)</v>
      </c>
      <c r="EI75" s="271" t="str">
        <v>ABC-opplæring</v>
      </c>
      <c r="EJ75" s="271" t="str">
        <v>2.5d</v>
      </c>
      <c r="EK75" s="271" t="str">
        <v>2.5d</v>
      </c>
      <c r="EL75" s="271" t="str">
        <v>Velferdsteknologien ABC</v>
      </c>
      <c r="EM75" s="271">
        <v>0</v>
      </c>
      <c r="EN75" s="271">
        <v>0</v>
      </c>
      <c r="EO75" s="271">
        <v>0</v>
      </c>
      <c r="EP75" s="271">
        <v>0</v>
      </c>
      <c r="EQ75" s="271">
        <v>0</v>
      </c>
      <c r="ER75" s="271">
        <v>0</v>
      </c>
      <c r="ES75" s="271">
        <v>0</v>
      </c>
      <c r="ET75" s="271" t="str">
        <v/>
      </c>
      <c r="EU75" s="271" t="str">
        <v>20230131_1336</v>
      </c>
      <c r="EV75" s="271">
        <v>3</v>
      </c>
      <c r="EW75" s="275">
        <v>73</v>
      </c>
    </row>
    <row r="76" spans="5:153" x14ac:dyDescent="0.3">
      <c r="E76" s="262">
        <v>0</v>
      </c>
      <c r="F76" s="262">
        <v>0</v>
      </c>
      <c r="G76" s="262" t="str">
        <v>2.5e</v>
      </c>
      <c r="H76" s="262" t="str">
        <v>Musikkbasert miljøbehandling</v>
      </c>
      <c r="I76" s="275"/>
      <c r="J76" s="275"/>
      <c r="K76" s="302" t="b">
        <f>H76='Kompetansetilskudd og BPA'!$E$12</f>
        <v>0</v>
      </c>
      <c r="L76" s="302" t="b">
        <f t="shared" si="46"/>
        <v>0</v>
      </c>
      <c r="M76" s="302" t="b">
        <f t="shared" si="51"/>
        <v>0</v>
      </c>
      <c r="N76" s="302">
        <f t="shared" si="52"/>
        <v>3</v>
      </c>
      <c r="O76" s="302" t="str">
        <f t="shared" si="53"/>
        <v>2.5e</v>
      </c>
      <c r="P76" s="302" t="str">
        <f t="shared" si="33"/>
        <v>Musikkbasert miljøbehandling</v>
      </c>
      <c r="AC76" s="302" t="str">
        <f t="shared" si="54"/>
        <v/>
      </c>
      <c r="AD76" s="310"/>
      <c r="AE76" s="310"/>
      <c r="AF76" s="310"/>
      <c r="AG76" s="310"/>
      <c r="AH76" s="375">
        <f t="shared" si="55"/>
        <v>0</v>
      </c>
      <c r="AI76" s="372"/>
      <c r="AJ76" s="438">
        <v>0</v>
      </c>
      <c r="AK76" s="438">
        <v>0</v>
      </c>
      <c r="AL76" s="313">
        <v>0</v>
      </c>
      <c r="AM76" s="260">
        <v>0</v>
      </c>
      <c r="AN76" s="264" t="str">
        <v>2.6a</v>
      </c>
      <c r="AO76" s="264" t="str">
        <v/>
      </c>
      <c r="AP76" s="302">
        <f t="shared" si="36"/>
        <v>84</v>
      </c>
      <c r="AQ76" s="302" t="str">
        <f t="shared" si="37"/>
        <v/>
      </c>
      <c r="AR76" s="380" t="b">
        <v>0</v>
      </c>
      <c r="AS76" s="264" t="b">
        <v>0</v>
      </c>
      <c r="AT76" s="272">
        <v>0</v>
      </c>
      <c r="AU76" s="272" t="str">
        <v>Kompetansetiltak (grunn-, videre- og etterutdanning)</v>
      </c>
      <c r="AV76" s="272" t="str">
        <v>Annen internopplæring / korte etterutdanninger /kurs mv.</v>
      </c>
      <c r="AW76" s="272" t="str">
        <v>2.6a</v>
      </c>
      <c r="AX76" s="272" t="str">
        <v>2.6a</v>
      </c>
      <c r="AY76" s="272" t="str">
        <v>Psykisk helsearbeid og rusarbeid</v>
      </c>
      <c r="AZ76" s="302" cm="1">
        <f t="array" ref="AZ76">IF(OR($AR76,$AS76),"",IF(AND(NOT($AP76=FALSE),NOT(AZ$2=FALSE)),INDEX('Kompetansetilskudd og BPA'!$A$1:$R$149,$AP76,AZ$2),""))</f>
        <v>0</v>
      </c>
      <c r="BA76" s="302" cm="1">
        <f t="array" ref="BA76">IF(OR($AR76,$AS76),"",IF(AND(NOT($AP76=FALSE),NOT(BA$2=FALSE)),INDEX('Kompetansetilskudd og BPA'!$A$1:$R$149,$AP76,BA$2),""))</f>
        <v>0</v>
      </c>
      <c r="BB76" s="302" t="str" cm="1">
        <f t="array" ref="BB76">IF(OR($AR76,$AS76),"",IF(AND(NOT($AP76=FALSE),NOT(BB$2=FALSE)),INDEX('Kompetansetilskudd og BPA'!$A$1:$R$149,$AP76,BB$2),""))</f>
        <v/>
      </c>
      <c r="BC76" s="302" cm="1">
        <f t="array" ref="BC76">IF(OR($AR76,$AS76),"",IF(AND(NOT($AP76=FALSE),NOT(BC$2=FALSE)),INDEX('Kompetansetilskudd og BPA'!$A$1:$R$149,$AP76,BC$2),""))</f>
        <v>0</v>
      </c>
      <c r="BD76" s="302" cm="1">
        <f t="array" ref="BD76">IF(OR($AR76,$AS76),"",IF(AND(NOT($AP76=FALSE),NOT(BD$2=FALSE)),INDEX('Kompetansetilskudd og BPA'!$A$1:$R$149,$AP76,BD$2),""))</f>
        <v>0</v>
      </c>
      <c r="BE76" s="302" cm="1">
        <f t="array" ref="BE76">IF(OR($AR76,$AS76),"",IF(AND(NOT($AP76=FALSE),NOT(BE$2=FALSE)),INDEX('Kompetansetilskudd og BPA'!$A$1:$R$149,$AP76,BE$2),""))</f>
        <v>0</v>
      </c>
      <c r="BF76" s="302" t="str" cm="1">
        <f t="array" ref="BF76">IF(OR($AR76,$AS76),"",IF(AND(NOT($AP76=FALSE),NOT(BF$2=FALSE)),INDEX('Kompetansetilskudd og BPA'!$A$1:$R$149,$AP76,BF$2),""))</f>
        <v/>
      </c>
      <c r="BG76" s="302" cm="1">
        <f t="array" ref="BG76">IF(OR($AR76,$AS76),"",IF(AND(NOT($AP76=FALSE),NOT(BG$2=FALSE)),INDEX('Kompetansetilskudd og BPA'!$A$1:$R$149,$AP76,BG$2),""))</f>
        <v>0</v>
      </c>
      <c r="BH76" s="302" cm="1">
        <f t="array" ref="BH76">IF(OR($AR76,$AS76),"",IF(AND(NOT($AP76=FALSE),NOT(BH$2=FALSE)),INDEX('Kompetansetilskudd og BPA'!$A$1:$R$149,$AP76,BH$2),""))</f>
        <v>0</v>
      </c>
      <c r="BI76" s="302" t="str" cm="1">
        <f t="array" ref="BI76">IF(OR(AR76,AS76),"",IF(AND(NOT(BI$2=FALSE),NOT(AQ76="")),INDEX('Kompetansetilskudd og BPA'!$A$1:$R$149,$AQ76,BI$2),""))</f>
        <v/>
      </c>
      <c r="BJ76" s="376" t="str">
        <f>'Forside og oppsummering'!$K$2</f>
        <v>20230131_1336</v>
      </c>
      <c r="BK76" s="272">
        <v>3</v>
      </c>
      <c r="BL76" s="273">
        <v>0</v>
      </c>
      <c r="BM76" s="273" t="str">
        <v>Kompetansetiltak (grunn-, videre- og etterutdanning)</v>
      </c>
      <c r="BN76" s="273" t="str">
        <v>Annen internopplæring / korte etterutdanninger /kurs mv.</v>
      </c>
      <c r="BO76" s="273" t="str">
        <v>2.6a</v>
      </c>
      <c r="BP76" s="273" t="str">
        <v>2.6a</v>
      </c>
      <c r="BQ76" s="273" t="str">
        <v>Psykisk helsearbeid og rusarbeid</v>
      </c>
      <c r="BR76" s="273">
        <v>0</v>
      </c>
      <c r="BS76" s="273">
        <v>0</v>
      </c>
      <c r="BT76" s="273">
        <v>0</v>
      </c>
      <c r="BU76" s="273">
        <v>0</v>
      </c>
      <c r="BV76" s="273">
        <v>0</v>
      </c>
      <c r="BW76" s="273">
        <v>0</v>
      </c>
      <c r="BX76" s="273">
        <v>0</v>
      </c>
      <c r="BY76" s="273" t="str">
        <v/>
      </c>
      <c r="BZ76" s="273" t="str">
        <v>20230131_1336</v>
      </c>
      <c r="CA76" s="273">
        <v>3</v>
      </c>
      <c r="CB76" s="302" t="b">
        <f t="shared" si="44"/>
        <v>1</v>
      </c>
      <c r="CD76" s="329"/>
      <c r="CE76" s="329" t="str">
        <f>CD71</f>
        <v>P1.7</v>
      </c>
      <c r="CF76" s="329"/>
      <c r="CG76" s="329"/>
      <c r="CH76" s="329"/>
      <c r="CI76" s="329"/>
      <c r="CJ76" s="329"/>
      <c r="CK76" s="329"/>
      <c r="CL76" s="329"/>
      <c r="CM76" s="329"/>
      <c r="CN76" s="329"/>
      <c r="CO76" s="319" t="b">
        <f t="shared" si="65"/>
        <v>0</v>
      </c>
      <c r="CP76" s="319" t="b">
        <f t="shared" si="66"/>
        <v>1</v>
      </c>
      <c r="CQ76" s="319" t="b">
        <f t="shared" si="67"/>
        <v>0</v>
      </c>
      <c r="CR76" s="319" t="b">
        <f t="shared" si="45"/>
        <v>1</v>
      </c>
      <c r="CS76" s="430" t="b">
        <f t="shared" si="56"/>
        <v>1</v>
      </c>
      <c r="CT76" s="302" t="str">
        <f t="shared" si="57"/>
        <v/>
      </c>
      <c r="CU76" s="302" t="b">
        <f t="shared" si="58"/>
        <v>1</v>
      </c>
      <c r="CV76" s="319" t="b">
        <f t="shared" si="59"/>
        <v>0</v>
      </c>
      <c r="CW76" s="302" t="str">
        <f>'Forside og oppsummering'!$K$2</f>
        <v>20230131_1336</v>
      </c>
      <c r="CX76" s="302">
        <f t="shared" si="60"/>
        <v>6</v>
      </c>
      <c r="CY76" s="302" t="str">
        <f t="shared" si="61"/>
        <v/>
      </c>
      <c r="CZ76" s="435" t="str">
        <f t="shared" si="48"/>
        <v>P1.7</v>
      </c>
      <c r="DA76" s="330">
        <f>'Forside og oppsummering'!$E$23</f>
        <v>0</v>
      </c>
      <c r="DB76" s="302" t="str">
        <f t="shared" si="62"/>
        <v>Prosjekt 1</v>
      </c>
      <c r="DC76" s="330" t="str">
        <f t="shared" si="49"/>
        <v>Budsjett for tjenesteutviklingsprosjekt 1.</v>
      </c>
      <c r="DD76" s="431" t="str">
        <f t="shared" si="50"/>
        <v>P1.7_end</v>
      </c>
      <c r="DE76" s="302" t="str">
        <f t="shared" si="63"/>
        <v>P_.7_end</v>
      </c>
      <c r="DF76" s="302" t="str">
        <f t="shared" si="64"/>
        <v/>
      </c>
      <c r="DG76" s="328">
        <v>0</v>
      </c>
      <c r="DH76" s="328">
        <v>0</v>
      </c>
      <c r="DI76" s="328">
        <v>0</v>
      </c>
      <c r="DJ76" s="328">
        <v>0</v>
      </c>
      <c r="DK76" s="328">
        <v>0</v>
      </c>
      <c r="DL76" s="328">
        <v>0</v>
      </c>
      <c r="DM76" s="328">
        <v>0</v>
      </c>
      <c r="DN76" s="328">
        <v>0</v>
      </c>
      <c r="DO76" s="328" t="str">
        <v>20230131_1336</v>
      </c>
      <c r="DP76" s="328">
        <v>6</v>
      </c>
      <c r="EG76" s="271">
        <v>0</v>
      </c>
      <c r="EH76" s="271" t="str">
        <v>Kompetansetiltak (grunn-, videre- og etterutdanning)</v>
      </c>
      <c r="EI76" s="271" t="str">
        <v>ABC-opplæring</v>
      </c>
      <c r="EJ76" s="271" t="str">
        <v>2.5e</v>
      </c>
      <c r="EK76" s="271" t="str">
        <v>2.5e</v>
      </c>
      <c r="EL76" s="271" t="str">
        <v>Musikkbasert miljøbehandling</v>
      </c>
      <c r="EM76" s="271">
        <v>0</v>
      </c>
      <c r="EN76" s="271">
        <v>0</v>
      </c>
      <c r="EO76" s="271">
        <v>0</v>
      </c>
      <c r="EP76" s="271">
        <v>0</v>
      </c>
      <c r="EQ76" s="271">
        <v>0</v>
      </c>
      <c r="ER76" s="271">
        <v>0</v>
      </c>
      <c r="ES76" s="271">
        <v>0</v>
      </c>
      <c r="ET76" s="271">
        <v>0</v>
      </c>
      <c r="EU76" s="271" t="str">
        <v>20230131_1336</v>
      </c>
      <c r="EV76" s="271">
        <v>3</v>
      </c>
      <c r="EW76" s="275">
        <v>74</v>
      </c>
    </row>
    <row r="77" spans="5:153" x14ac:dyDescent="0.3">
      <c r="E77" s="262">
        <v>0</v>
      </c>
      <c r="F77" s="262">
        <v>0</v>
      </c>
      <c r="G77" s="262">
        <v>0</v>
      </c>
      <c r="H77" s="262" t="str">
        <v>2.5.  SUM:</v>
      </c>
      <c r="I77" s="275"/>
      <c r="J77" s="275"/>
      <c r="K77" s="302" t="b">
        <f>H77='Kompetansetilskudd og BPA'!$E$12</f>
        <v>0</v>
      </c>
      <c r="L77" s="302" t="b">
        <f t="shared" si="46"/>
        <v>0</v>
      </c>
      <c r="M77" s="302" t="b">
        <f t="shared" si="51"/>
        <v>0</v>
      </c>
      <c r="N77" s="302" t="b">
        <f t="shared" si="52"/>
        <v>0</v>
      </c>
      <c r="O77" s="302" t="b">
        <f t="shared" si="53"/>
        <v>0</v>
      </c>
      <c r="P77" s="302" t="b">
        <f t="shared" si="33"/>
        <v>0</v>
      </c>
      <c r="AC77" s="302" t="str">
        <f t="shared" si="54"/>
        <v/>
      </c>
      <c r="AD77" s="310"/>
      <c r="AE77" s="310"/>
      <c r="AF77" s="310"/>
      <c r="AG77" s="310"/>
      <c r="AH77" s="375">
        <f t="shared" si="55"/>
        <v>0</v>
      </c>
      <c r="AI77" s="372"/>
      <c r="AJ77" s="438">
        <v>0</v>
      </c>
      <c r="AK77" s="438">
        <v>0</v>
      </c>
      <c r="AL77" s="313">
        <v>0</v>
      </c>
      <c r="AM77" s="260">
        <v>0</v>
      </c>
      <c r="AN77" s="264" t="str">
        <v>2.6b</v>
      </c>
      <c r="AO77" s="264" t="str">
        <v/>
      </c>
      <c r="AP77" s="302">
        <f t="shared" si="36"/>
        <v>85</v>
      </c>
      <c r="AQ77" s="302" t="str">
        <f t="shared" si="37"/>
        <v/>
      </c>
      <c r="AR77" s="380" t="b">
        <v>0</v>
      </c>
      <c r="AS77" s="264" t="b">
        <v>0</v>
      </c>
      <c r="AT77" s="272">
        <v>0</v>
      </c>
      <c r="AU77" s="272" t="str">
        <v>Kompetansetiltak (grunn-, videre- og etterutdanning)</v>
      </c>
      <c r="AV77" s="272" t="str">
        <v>Annen internopplæring / korte etterutdanninger /kurs mv.</v>
      </c>
      <c r="AW77" s="272" t="str">
        <v>2.6b</v>
      </c>
      <c r="AX77" s="272" t="str">
        <v>2.6b</v>
      </c>
      <c r="AY77" s="272" t="str">
        <v>Kreftomsorg/lindrende pleie</v>
      </c>
      <c r="AZ77" s="302" cm="1">
        <f t="array" ref="AZ77">IF(OR($AR77,$AS77),"",IF(AND(NOT($AP77=FALSE),NOT(AZ$2=FALSE)),INDEX('Kompetansetilskudd og BPA'!$A$1:$R$149,$AP77,AZ$2),""))</f>
        <v>0</v>
      </c>
      <c r="BA77" s="302" cm="1">
        <f t="array" ref="BA77">IF(OR($AR77,$AS77),"",IF(AND(NOT($AP77=FALSE),NOT(BA$2=FALSE)),INDEX('Kompetansetilskudd og BPA'!$A$1:$R$149,$AP77,BA$2),""))</f>
        <v>0</v>
      </c>
      <c r="BB77" s="302" t="str" cm="1">
        <f t="array" ref="BB77">IF(OR($AR77,$AS77),"",IF(AND(NOT($AP77=FALSE),NOT(BB$2=FALSE)),INDEX('Kompetansetilskudd og BPA'!$A$1:$R$149,$AP77,BB$2),""))</f>
        <v/>
      </c>
      <c r="BC77" s="302" cm="1">
        <f t="array" ref="BC77">IF(OR($AR77,$AS77),"",IF(AND(NOT($AP77=FALSE),NOT(BC$2=FALSE)),INDEX('Kompetansetilskudd og BPA'!$A$1:$R$149,$AP77,BC$2),""))</f>
        <v>0</v>
      </c>
      <c r="BD77" s="302" cm="1">
        <f t="array" ref="BD77">IF(OR($AR77,$AS77),"",IF(AND(NOT($AP77=FALSE),NOT(BD$2=FALSE)),INDEX('Kompetansetilskudd og BPA'!$A$1:$R$149,$AP77,BD$2),""))</f>
        <v>0</v>
      </c>
      <c r="BE77" s="302" cm="1">
        <f t="array" ref="BE77">IF(OR($AR77,$AS77),"",IF(AND(NOT($AP77=FALSE),NOT(BE$2=FALSE)),INDEX('Kompetansetilskudd og BPA'!$A$1:$R$149,$AP77,BE$2),""))</f>
        <v>0</v>
      </c>
      <c r="BF77" s="302" t="str" cm="1">
        <f t="array" ref="BF77">IF(OR($AR77,$AS77),"",IF(AND(NOT($AP77=FALSE),NOT(BF$2=FALSE)),INDEX('Kompetansetilskudd og BPA'!$A$1:$R$149,$AP77,BF$2),""))</f>
        <v/>
      </c>
      <c r="BG77" s="302" cm="1">
        <f t="array" ref="BG77">IF(OR($AR77,$AS77),"",IF(AND(NOT($AP77=FALSE),NOT(BG$2=FALSE)),INDEX('Kompetansetilskudd og BPA'!$A$1:$R$149,$AP77,BG$2),""))</f>
        <v>0</v>
      </c>
      <c r="BH77" s="302" cm="1">
        <f t="array" ref="BH77">IF(OR($AR77,$AS77),"",IF(AND(NOT($AP77=FALSE),NOT(BH$2=FALSE)),INDEX('Kompetansetilskudd og BPA'!$A$1:$R$149,$AP77,BH$2),""))</f>
        <v>0</v>
      </c>
      <c r="BI77" s="302" t="str" cm="1">
        <f t="array" ref="BI77">IF(OR(AR77,AS77),"",IF(AND(NOT(BI$2=FALSE),NOT(AQ77="")),INDEX('Kompetansetilskudd og BPA'!$A$1:$R$149,$AQ77,BI$2),""))</f>
        <v/>
      </c>
      <c r="BJ77" s="376" t="str">
        <f>'Forside og oppsummering'!$K$2</f>
        <v>20230131_1336</v>
      </c>
      <c r="BK77" s="272">
        <v>3</v>
      </c>
      <c r="BL77" s="273">
        <v>0</v>
      </c>
      <c r="BM77" s="273" t="str">
        <v>Kompetansetiltak (grunn-, videre- og etterutdanning)</v>
      </c>
      <c r="BN77" s="273" t="str">
        <v>Annen internopplæring / korte etterutdanninger /kurs mv.</v>
      </c>
      <c r="BO77" s="273" t="str">
        <v>2.6b</v>
      </c>
      <c r="BP77" s="273" t="str">
        <v>2.6b</v>
      </c>
      <c r="BQ77" s="273" t="str">
        <v>Kreftomsorg/lindrende pleie</v>
      </c>
      <c r="BR77" s="273">
        <v>0</v>
      </c>
      <c r="BS77" s="273">
        <v>0</v>
      </c>
      <c r="BT77" s="273">
        <v>0</v>
      </c>
      <c r="BU77" s="273">
        <v>0</v>
      </c>
      <c r="BV77" s="273">
        <v>0</v>
      </c>
      <c r="BW77" s="273">
        <v>0</v>
      </c>
      <c r="BX77" s="273">
        <v>0</v>
      </c>
      <c r="BY77" s="273" t="str">
        <v/>
      </c>
      <c r="BZ77" s="273" t="str">
        <v>20230131_1336</v>
      </c>
      <c r="CA77" s="273">
        <v>3</v>
      </c>
      <c r="CB77" s="302" t="b">
        <f t="shared" si="44"/>
        <v>1</v>
      </c>
      <c r="CC77" s="428"/>
      <c r="CD77" s="275" t="s">
        <v>264</v>
      </c>
      <c r="CE77" s="429"/>
      <c r="CF77" s="429"/>
      <c r="CG77" s="429"/>
      <c r="CH77" s="429"/>
      <c r="CI77" s="429"/>
      <c r="CJ77" s="429"/>
      <c r="CK77" s="429"/>
      <c r="CL77" s="429"/>
      <c r="CM77" s="429"/>
      <c r="CN77" s="429"/>
      <c r="CO77" s="319" t="b">
        <f t="shared" si="65"/>
        <v>1</v>
      </c>
      <c r="CP77" s="319" t="b">
        <f t="shared" si="66"/>
        <v>0</v>
      </c>
      <c r="CQ77" s="319" t="b">
        <f t="shared" si="67"/>
        <v>0</v>
      </c>
      <c r="CR77" s="430" t="b">
        <f t="shared" si="45"/>
        <v>0</v>
      </c>
      <c r="CS77" s="430" t="b">
        <f t="shared" si="56"/>
        <v>1</v>
      </c>
      <c r="CT77" s="302" t="b">
        <f t="shared" si="57"/>
        <v>1</v>
      </c>
      <c r="CU77" s="302" t="b">
        <f t="shared" si="58"/>
        <v>1</v>
      </c>
      <c r="CV77" s="319" t="b">
        <f t="shared" si="59"/>
        <v>0</v>
      </c>
      <c r="CW77" s="302" t="str">
        <f>'Forside og oppsummering'!$K$2</f>
        <v>20230131_1336</v>
      </c>
      <c r="CX77" s="302">
        <f t="shared" si="60"/>
        <v>1</v>
      </c>
      <c r="CY77" s="302" t="str">
        <f t="shared" si="61"/>
        <v>2</v>
      </c>
      <c r="CZ77" s="435" t="str">
        <f t="shared" si="48"/>
        <v>P2.</v>
      </c>
      <c r="DA77" s="431">
        <f>'Forside og oppsummering'!$E$23</f>
        <v>0</v>
      </c>
      <c r="DB77" s="302" t="str">
        <f t="shared" si="62"/>
        <v>Prosjekt 2</v>
      </c>
      <c r="DC77" s="330" t="str">
        <f t="shared" si="49"/>
        <v/>
      </c>
      <c r="DD77" s="431" t="str">
        <f t="shared" si="50"/>
        <v>P2.</v>
      </c>
      <c r="DE77" s="302" t="str">
        <f t="shared" si="63"/>
        <v>P_.</v>
      </c>
      <c r="DF77" s="302">
        <f t="shared" si="64"/>
        <v>0</v>
      </c>
      <c r="DG77" s="328">
        <v>0</v>
      </c>
      <c r="DH77" s="328">
        <v>0</v>
      </c>
      <c r="DI77" s="328">
        <v>0</v>
      </c>
      <c r="DJ77" s="328">
        <v>0</v>
      </c>
      <c r="DK77" s="328">
        <v>0</v>
      </c>
      <c r="DL77" s="328">
        <v>0</v>
      </c>
      <c r="DM77" s="328">
        <v>0</v>
      </c>
      <c r="DN77" s="328">
        <v>0</v>
      </c>
      <c r="DO77" s="328" t="str">
        <v>20230131_1336</v>
      </c>
      <c r="DP77" s="328">
        <v>1</v>
      </c>
      <c r="EG77" s="271">
        <v>0</v>
      </c>
      <c r="EH77" s="271" t="str">
        <v>Kompetansetiltak (grunn-, videre- og etterutdanning)</v>
      </c>
      <c r="EI77" s="271" t="str">
        <v>ABC-opplæring</v>
      </c>
      <c r="EJ77" s="271" t="str">
        <v>2.5f_saksbehandlerkommentar</v>
      </c>
      <c r="EK77" s="271" t="str">
        <v>2.5f_saksbehandlerkommentar</v>
      </c>
      <c r="EL77" s="271" t="str">
        <v>Eventuell tilbakemelding fra saksbehandler til kommunen angående ABC-opplæring. (Det som skrives her fremkommer på tilskuddsbrevet til kommunen)</v>
      </c>
      <c r="EM77" s="271" t="str">
        <v/>
      </c>
      <c r="EN77" s="271" t="str">
        <v/>
      </c>
      <c r="EO77" s="271" t="str">
        <v/>
      </c>
      <c r="EP77" s="271" t="str">
        <v/>
      </c>
      <c r="EQ77" s="271" t="str">
        <v/>
      </c>
      <c r="ER77" s="271" t="str">
        <v/>
      </c>
      <c r="ES77" s="271" t="str">
        <v/>
      </c>
      <c r="ET77" s="271" t="str">
        <v/>
      </c>
      <c r="EU77" s="271" t="str">
        <v>20230131_1336</v>
      </c>
      <c r="EV77" s="271">
        <v>5</v>
      </c>
      <c r="EW77" s="275">
        <v>75</v>
      </c>
    </row>
    <row r="78" spans="5:153" x14ac:dyDescent="0.3">
      <c r="E78" s="262">
        <v>0</v>
      </c>
      <c r="F78" s="262">
        <v>0</v>
      </c>
      <c r="G78" s="262">
        <v>0</v>
      </c>
      <c r="H78" s="262">
        <v>0</v>
      </c>
      <c r="I78" s="275"/>
      <c r="J78" s="275"/>
      <c r="K78" s="302" t="b">
        <f>H78='Kompetansetilskudd og BPA'!$E$12</f>
        <v>0</v>
      </c>
      <c r="L78" s="302" t="b">
        <f t="shared" si="46"/>
        <v>0</v>
      </c>
      <c r="M78" s="302" t="b">
        <f t="shared" si="51"/>
        <v>0</v>
      </c>
      <c r="N78" s="302" t="b">
        <f t="shared" si="52"/>
        <v>0</v>
      </c>
      <c r="O78" s="302" t="b">
        <f t="shared" si="53"/>
        <v>0</v>
      </c>
      <c r="P78" s="302" t="b">
        <f t="shared" si="33"/>
        <v>0</v>
      </c>
      <c r="AC78" s="302" t="str">
        <f t="shared" si="54"/>
        <v/>
      </c>
      <c r="AD78" s="310"/>
      <c r="AE78" s="310"/>
      <c r="AF78" s="310"/>
      <c r="AG78" s="310"/>
      <c r="AH78" s="375">
        <f t="shared" si="55"/>
        <v>0</v>
      </c>
      <c r="AI78" s="372"/>
      <c r="AJ78" s="438">
        <v>0</v>
      </c>
      <c r="AK78" s="438">
        <v>0</v>
      </c>
      <c r="AL78" s="313">
        <v>0</v>
      </c>
      <c r="AM78" s="260">
        <v>0</v>
      </c>
      <c r="AN78" s="264" t="str">
        <v>2.6c</v>
      </c>
      <c r="AO78" s="264" t="str">
        <v>2.6d</v>
      </c>
      <c r="AP78" s="302">
        <f t="shared" si="36"/>
        <v>86</v>
      </c>
      <c r="AQ78" s="302">
        <f t="shared" si="37"/>
        <v>89</v>
      </c>
      <c r="AR78" s="380" t="b">
        <v>0</v>
      </c>
      <c r="AS78" s="264" t="b">
        <v>0</v>
      </c>
      <c r="AT78" s="272">
        <v>0</v>
      </c>
      <c r="AU78" s="272" t="str">
        <v>Kompetansetiltak (grunn-, videre- og etterutdanning)</v>
      </c>
      <c r="AV78" s="272" t="str">
        <v>Annen internopplæring / korte etterutdanninger /kurs mv.</v>
      </c>
      <c r="AW78" s="272" t="str">
        <v>2.6c</v>
      </c>
      <c r="AX78" s="272" t="str">
        <v>2.6c</v>
      </c>
      <c r="AY78" s="272" t="str">
        <v>Annet</v>
      </c>
      <c r="AZ78" s="302" cm="1">
        <f t="array" ref="AZ78">IF(OR($AR78,$AS78),"",IF(AND(NOT($AP78=FALSE),NOT(AZ$2=FALSE)),INDEX('Kompetansetilskudd og BPA'!$A$1:$R$149,$AP78,AZ$2),""))</f>
        <v>0</v>
      </c>
      <c r="BA78" s="302" cm="1">
        <f t="array" ref="BA78">IF(OR($AR78,$AS78),"",IF(AND(NOT($AP78=FALSE),NOT(BA$2=FALSE)),INDEX('Kompetansetilskudd og BPA'!$A$1:$R$149,$AP78,BA$2),""))</f>
        <v>0</v>
      </c>
      <c r="BB78" s="302" t="str" cm="1">
        <f t="array" ref="BB78">IF(OR($AR78,$AS78),"",IF(AND(NOT($AP78=FALSE),NOT(BB$2=FALSE)),INDEX('Kompetansetilskudd og BPA'!$A$1:$R$149,$AP78,BB$2),""))</f>
        <v/>
      </c>
      <c r="BC78" s="302" cm="1">
        <f t="array" ref="BC78">IF(OR($AR78,$AS78),"",IF(AND(NOT($AP78=FALSE),NOT(BC$2=FALSE)),INDEX('Kompetansetilskudd og BPA'!$A$1:$R$149,$AP78,BC$2),""))</f>
        <v>0</v>
      </c>
      <c r="BD78" s="302" cm="1">
        <f t="array" ref="BD78">IF(OR($AR78,$AS78),"",IF(AND(NOT($AP78=FALSE),NOT(BD$2=FALSE)),INDEX('Kompetansetilskudd og BPA'!$A$1:$R$149,$AP78,BD$2),""))</f>
        <v>0</v>
      </c>
      <c r="BE78" s="302" cm="1">
        <f t="array" ref="BE78">IF(OR($AR78,$AS78),"",IF(AND(NOT($AP78=FALSE),NOT(BE$2=FALSE)),INDEX('Kompetansetilskudd og BPA'!$A$1:$R$149,$AP78,BE$2),""))</f>
        <v>0</v>
      </c>
      <c r="BF78" s="302" t="str" cm="1">
        <f t="array" ref="BF78">IF(OR($AR78,$AS78),"",IF(AND(NOT($AP78=FALSE),NOT(BF$2=FALSE)),INDEX('Kompetansetilskudd og BPA'!$A$1:$R$149,$AP78,BF$2),""))</f>
        <v/>
      </c>
      <c r="BG78" s="302" cm="1">
        <f t="array" ref="BG78">IF(OR($AR78,$AS78),"",IF(AND(NOT($AP78=FALSE),NOT(BG$2=FALSE)),INDEX('Kompetansetilskudd og BPA'!$A$1:$R$149,$AP78,BG$2),""))</f>
        <v>0</v>
      </c>
      <c r="BH78" s="302" cm="1">
        <f t="array" ref="BH78">IF(OR($AR78,$AS78),"",IF(AND(NOT($AP78=FALSE),NOT(BH$2=FALSE)),INDEX('Kompetansetilskudd og BPA'!$A$1:$R$149,$AP78,BH$2),""))</f>
        <v>0</v>
      </c>
      <c r="BI78" s="302" cm="1">
        <f t="array" ref="BI78">IF(OR(AR78,AS78),"",IF(AND(NOT(BI$2=FALSE),NOT(AQ78="")),INDEX('Kompetansetilskudd og BPA'!$A$1:$R$149,$AQ78,BI$2),""))</f>
        <v>0</v>
      </c>
      <c r="BJ78" s="376" t="str">
        <f>'Forside og oppsummering'!$K$2</f>
        <v>20230131_1336</v>
      </c>
      <c r="BK78" s="272">
        <v>3</v>
      </c>
      <c r="BL78" s="273">
        <v>0</v>
      </c>
      <c r="BM78" s="273" t="str">
        <v>Kompetansetiltak (grunn-, videre- og etterutdanning)</v>
      </c>
      <c r="BN78" s="273" t="str">
        <v>Annen internopplæring / korte etterutdanninger /kurs mv.</v>
      </c>
      <c r="BO78" s="273" t="str">
        <v>2.6c</v>
      </c>
      <c r="BP78" s="273" t="str">
        <v>2.6c</v>
      </c>
      <c r="BQ78" s="273" t="str">
        <v>Annet</v>
      </c>
      <c r="BR78" s="273">
        <v>0</v>
      </c>
      <c r="BS78" s="273">
        <v>0</v>
      </c>
      <c r="BT78" s="273">
        <v>0</v>
      </c>
      <c r="BU78" s="273">
        <v>0</v>
      </c>
      <c r="BV78" s="273">
        <v>0</v>
      </c>
      <c r="BW78" s="273">
        <v>0</v>
      </c>
      <c r="BX78" s="273">
        <v>0</v>
      </c>
      <c r="BY78" s="273">
        <v>0</v>
      </c>
      <c r="BZ78" s="273" t="str">
        <v>20230131_1336</v>
      </c>
      <c r="CA78" s="273">
        <v>3</v>
      </c>
      <c r="CB78" s="302" t="b">
        <f t="shared" si="44"/>
        <v>1</v>
      </c>
      <c r="CD78" s="313" t="str" cm="1">
        <f t="array" ref="CD78:CF113">'Prosjekt 2'!$C$7:$E$42</f>
        <v>P2.1</v>
      </c>
      <c r="CE78" s="313" t="str">
        <v>Overordnede prosjektdetaljer</v>
      </c>
      <c r="CF78" s="313">
        <v>0</v>
      </c>
      <c r="CG78" s="313"/>
      <c r="CH78" s="313"/>
      <c r="CI78" s="313"/>
      <c r="CJ78" s="313"/>
      <c r="CK78" s="313"/>
      <c r="CL78" s="313"/>
      <c r="CM78" s="313"/>
      <c r="CN78" s="313" cm="1">
        <f t="array" ref="CN78:CN113">'Prosjekt 2'!$G$7:$G$42</f>
        <v>0</v>
      </c>
      <c r="CO78" s="319" t="b">
        <f t="shared" si="65"/>
        <v>1</v>
      </c>
      <c r="CP78" s="319" t="b">
        <f t="shared" si="66"/>
        <v>0</v>
      </c>
      <c r="CQ78" s="319" t="b">
        <f t="shared" si="67"/>
        <v>0</v>
      </c>
      <c r="CR78" s="319" t="b">
        <f t="shared" si="45"/>
        <v>0</v>
      </c>
      <c r="CS78" s="430" t="b">
        <f t="shared" si="56"/>
        <v>0</v>
      </c>
      <c r="CT78" s="302" t="str">
        <f t="shared" si="57"/>
        <v/>
      </c>
      <c r="CU78" s="302" t="b">
        <f t="shared" si="58"/>
        <v>1</v>
      </c>
      <c r="CV78" s="319" t="b">
        <f t="shared" si="59"/>
        <v>0</v>
      </c>
      <c r="CW78" s="302" t="str">
        <f>'Forside og oppsummering'!$K$2</f>
        <v>20230131_1336</v>
      </c>
      <c r="CX78" s="302">
        <f t="shared" si="60"/>
        <v>2</v>
      </c>
      <c r="CY78" s="302" t="str">
        <f t="shared" si="61"/>
        <v/>
      </c>
      <c r="CZ78" s="435" t="str">
        <f t="shared" si="48"/>
        <v>P2.1</v>
      </c>
      <c r="DA78" s="330">
        <f>'Forside og oppsummering'!$E$23</f>
        <v>0</v>
      </c>
      <c r="DB78" s="302" t="str">
        <f t="shared" si="62"/>
        <v>Prosjekt 2</v>
      </c>
      <c r="DC78" s="330" t="str">
        <f t="shared" si="49"/>
        <v>Overordnede prosjektdetaljer</v>
      </c>
      <c r="DD78" s="431" t="str">
        <f t="shared" si="50"/>
        <v>P2.1</v>
      </c>
      <c r="DE78" s="302" t="str">
        <f t="shared" si="63"/>
        <v>P_.1</v>
      </c>
      <c r="DF78" s="302">
        <f t="shared" si="64"/>
        <v>0</v>
      </c>
      <c r="DG78" s="328">
        <v>0</v>
      </c>
      <c r="DH78" s="328">
        <v>0</v>
      </c>
      <c r="DI78" s="328">
        <v>0</v>
      </c>
      <c r="DJ78" s="328">
        <v>0</v>
      </c>
      <c r="DK78" s="328">
        <v>0</v>
      </c>
      <c r="DL78" s="328">
        <v>0</v>
      </c>
      <c r="DM78" s="328">
        <v>0</v>
      </c>
      <c r="DN78" s="328">
        <v>0</v>
      </c>
      <c r="DO78" s="328" t="str">
        <v>20230131_1336</v>
      </c>
      <c r="DP78" s="328">
        <v>2</v>
      </c>
      <c r="EG78" s="271">
        <v>0</v>
      </c>
      <c r="EH78" s="271" t="str">
        <v>Kompetansetiltak (grunn-, videre- og etterutdanning)</v>
      </c>
      <c r="EI78" s="271" t="str">
        <v>ABC-opplæring</v>
      </c>
      <c r="EJ78" s="271" t="str">
        <v>2.5f_end</v>
      </c>
      <c r="EK78" s="271" t="str">
        <v>2.5f_end</v>
      </c>
      <c r="EL78" s="271" t="str">
        <v/>
      </c>
      <c r="EM78" s="271" t="str">
        <v/>
      </c>
      <c r="EN78" s="271" t="str">
        <v/>
      </c>
      <c r="EO78" s="271" t="str">
        <v/>
      </c>
      <c r="EP78" s="271" t="str">
        <v/>
      </c>
      <c r="EQ78" s="271" t="str">
        <v/>
      </c>
      <c r="ER78" s="271" t="str">
        <v/>
      </c>
      <c r="ES78" s="271" t="str">
        <v/>
      </c>
      <c r="ET78" s="271" t="str">
        <v/>
      </c>
      <c r="EU78" s="271" t="str">
        <v>20230131_1336</v>
      </c>
      <c r="EV78" s="271">
        <v>6</v>
      </c>
      <c r="EW78" s="275">
        <v>76</v>
      </c>
    </row>
    <row r="79" spans="5:153" x14ac:dyDescent="0.3">
      <c r="E79" s="262">
        <v>0</v>
      </c>
      <c r="F79" s="262">
        <v>0</v>
      </c>
      <c r="G79" s="262" t="str">
        <v>2.5f</v>
      </c>
      <c r="H79" s="262" t="str">
        <v>Merknader
Nærmere om hvilken annen utdanning
Forsøk å skrive mindre enn 100 ord</v>
      </c>
      <c r="I79" s="275"/>
      <c r="J79" s="275" t="s">
        <v>494</v>
      </c>
      <c r="K79" s="302" t="b">
        <f>H79='Kompetansetilskudd og BPA'!$E$12</f>
        <v>1</v>
      </c>
      <c r="L79" s="302" t="b">
        <f t="shared" si="46"/>
        <v>1</v>
      </c>
      <c r="M79" s="302" t="b">
        <f t="shared" si="51"/>
        <v>0</v>
      </c>
      <c r="N79" s="302">
        <f t="shared" si="52"/>
        <v>5</v>
      </c>
      <c r="O79" s="302" t="str">
        <f t="shared" si="53"/>
        <v>2.5f</v>
      </c>
      <c r="P79" s="302" t="str">
        <f t="shared" ref="P79:P142" si="68">IF(N79=1,F79,IF(N79=2,G79,IF(N79=3,H79,IF(N79=5,J79,IF(N79=6,H79)))))</f>
        <v>Eventuell tilbakemelding fra saksbehandler til kommunen angående ABC-opplæring. (Det som skrives her fremkommer på tilskuddsbrevet til kommunen)</v>
      </c>
      <c r="AC79" s="302" t="str">
        <f t="shared" si="54"/>
        <v/>
      </c>
      <c r="AD79" s="310"/>
      <c r="AE79" s="310"/>
      <c r="AF79" s="310"/>
      <c r="AG79" s="310"/>
      <c r="AH79" s="375">
        <f t="shared" si="55"/>
        <v>0</v>
      </c>
      <c r="AI79" s="372"/>
      <c r="AJ79" s="438">
        <v>0</v>
      </c>
      <c r="AK79" s="438">
        <v>0</v>
      </c>
      <c r="AL79" s="313">
        <v>0</v>
      </c>
      <c r="AM79" s="260">
        <v>0</v>
      </c>
      <c r="AN79" s="264" t="str">
        <v>2.6d</v>
      </c>
      <c r="AO79" s="264" t="str">
        <v/>
      </c>
      <c r="AP79" s="302">
        <f t="shared" si="36"/>
        <v>89</v>
      </c>
      <c r="AQ79" s="302" t="str">
        <f t="shared" si="37"/>
        <v/>
      </c>
      <c r="AR79" s="380" t="b">
        <v>1</v>
      </c>
      <c r="AS79" s="264" t="b">
        <v>0</v>
      </c>
      <c r="AT79" s="272">
        <v>0</v>
      </c>
      <c r="AU79" s="272" t="str">
        <v>Kompetansetiltak (grunn-, videre- og etterutdanning)</v>
      </c>
      <c r="AV79" s="272" t="str">
        <v>Annen internopplæring / korte etterutdanninger /kurs mv.</v>
      </c>
      <c r="AW79" s="272" t="str">
        <v>2.6d_saksbehandlerkommentar</v>
      </c>
      <c r="AX79" s="272" t="str">
        <v>2.6d_saksbehandlerkommentar</v>
      </c>
      <c r="AY79" s="272" t="str">
        <v>Eventuell tilbakemelding fra saksbehandler til kommunen angående Annen internopplæring / korte etterutdanninger /kurs mv.. (Det som skrives her fremkommer på tilskuddsbrevet til kommunen)</v>
      </c>
      <c r="AZ79" s="302" t="str" cm="1">
        <f t="array" ref="AZ79">IF(OR($AR79,$AS79),"",IF(AND(NOT($AP79=FALSE),NOT(AZ$2=FALSE)),INDEX('Kompetansetilskudd og BPA'!$A$1:$R$149,$AP79,AZ$2),""))</f>
        <v/>
      </c>
      <c r="BA79" s="302" t="str" cm="1">
        <f t="array" ref="BA79">IF(OR($AR79,$AS79),"",IF(AND(NOT($AP79=FALSE),NOT(BA$2=FALSE)),INDEX('Kompetansetilskudd og BPA'!$A$1:$R$149,$AP79,BA$2),""))</f>
        <v/>
      </c>
      <c r="BB79" s="302" t="str" cm="1">
        <f t="array" ref="BB79">IF(OR($AR79,$AS79),"",IF(AND(NOT($AP79=FALSE),NOT(BB$2=FALSE)),INDEX('Kompetansetilskudd og BPA'!$A$1:$R$149,$AP79,BB$2),""))</f>
        <v/>
      </c>
      <c r="BC79" s="302" t="str" cm="1">
        <f t="array" ref="BC79">IF(OR($AR79,$AS79),"",IF(AND(NOT($AP79=FALSE),NOT(BC$2=FALSE)),INDEX('Kompetansetilskudd og BPA'!$A$1:$R$149,$AP79,BC$2),""))</f>
        <v/>
      </c>
      <c r="BD79" s="302" t="str" cm="1">
        <f t="array" ref="BD79">IF(OR($AR79,$AS79),"",IF(AND(NOT($AP79=FALSE),NOT(BD$2=FALSE)),INDEX('Kompetansetilskudd og BPA'!$A$1:$R$149,$AP79,BD$2),""))</f>
        <v/>
      </c>
      <c r="BE79" s="302" t="str" cm="1">
        <f t="array" ref="BE79">IF(OR($AR79,$AS79),"",IF(AND(NOT($AP79=FALSE),NOT(BE$2=FALSE)),INDEX('Kompetansetilskudd og BPA'!$A$1:$R$149,$AP79,BE$2),""))</f>
        <v/>
      </c>
      <c r="BF79" s="302" t="str" cm="1">
        <f t="array" ref="BF79">IF(OR($AR79,$AS79),"",IF(AND(NOT($AP79=FALSE),NOT(BF$2=FALSE)),INDEX('Kompetansetilskudd og BPA'!$A$1:$R$149,$AP79,BF$2),""))</f>
        <v/>
      </c>
      <c r="BG79" s="302" t="str" cm="1">
        <f t="array" ref="BG79">IF(OR($AR79,$AS79),"",IF(AND(NOT($AP79=FALSE),NOT(BG$2=FALSE)),INDEX('Kompetansetilskudd og BPA'!$A$1:$R$149,$AP79,BG$2),""))</f>
        <v/>
      </c>
      <c r="BH79" s="302" t="str" cm="1">
        <f t="array" ref="BH79">IF(OR($AR79,$AS79),"",IF(AND(NOT($AP79=FALSE),NOT(BH$2=FALSE)),INDEX('Kompetansetilskudd og BPA'!$A$1:$R$149,$AP79,BH$2),""))</f>
        <v/>
      </c>
      <c r="BI79" s="302" t="str" cm="1">
        <f t="array" ref="BI79">IF(OR(AR79,AS79),"",IF(AND(NOT(BI$2=FALSE),NOT(AQ79="")),INDEX('Kompetansetilskudd og BPA'!$A$1:$R$149,$AQ79,BI$2),""))</f>
        <v/>
      </c>
      <c r="BJ79" s="376" t="str">
        <f>'Forside og oppsummering'!$K$2</f>
        <v>20230131_1336</v>
      </c>
      <c r="BK79" s="272">
        <v>5</v>
      </c>
      <c r="BL79" s="273">
        <v>0</v>
      </c>
      <c r="BM79" s="273" t="str">
        <v>Kompetansetiltak (grunn-, videre- og etterutdanning)</v>
      </c>
      <c r="BN79" s="273" t="str">
        <v>Annen internopplæring / korte etterutdanninger /kurs mv.</v>
      </c>
      <c r="BO79" s="273" t="str">
        <v>2.6d_saksbehandlerkommentar</v>
      </c>
      <c r="BP79" s="273" t="str">
        <v>2.6d_saksbehandlerkommentar</v>
      </c>
      <c r="BQ79" s="273" t="str">
        <v>Eventuell tilbakemelding fra saksbehandler til kommunen angående Annen internopplæring / korte etterutdanninger /kurs mv.. (Det som skrives her fremkommer på tilskuddsbrevet til kommunen)</v>
      </c>
      <c r="BR79" s="273" t="str">
        <v/>
      </c>
      <c r="BS79" s="273" t="str">
        <v/>
      </c>
      <c r="BT79" s="273" t="str">
        <v/>
      </c>
      <c r="BU79" s="273" t="str">
        <v/>
      </c>
      <c r="BV79" s="273" t="str">
        <v/>
      </c>
      <c r="BW79" s="273" t="str">
        <v/>
      </c>
      <c r="BX79" s="273" t="str">
        <v/>
      </c>
      <c r="BY79" s="273" t="str">
        <v/>
      </c>
      <c r="BZ79" s="273" t="str">
        <v>20230131_1336</v>
      </c>
      <c r="CA79" s="273">
        <v>5</v>
      </c>
      <c r="CB79" s="302" t="b">
        <f t="shared" si="44"/>
        <v>1</v>
      </c>
      <c r="CD79" s="313">
        <v>0</v>
      </c>
      <c r="CE79" s="313" t="str">
        <v>P2.1a</v>
      </c>
      <c r="CF79" s="313" t="str">
        <v>Tittel for tjenesteutviklingsprosjektet
Skriv inn en tittel som er beskrivende for prosjektet - maks 100 tegn</v>
      </c>
      <c r="CG79" s="313"/>
      <c r="CH79" s="313"/>
      <c r="CI79" s="313"/>
      <c r="CJ79" s="313"/>
      <c r="CK79" s="313"/>
      <c r="CL79" s="313"/>
      <c r="CM79" s="313"/>
      <c r="CN79" s="313">
        <v>0</v>
      </c>
      <c r="CO79" s="319" t="b">
        <f t="shared" si="65"/>
        <v>0</v>
      </c>
      <c r="CP79" s="319" t="b">
        <f t="shared" si="66"/>
        <v>0</v>
      </c>
      <c r="CQ79" s="319" t="b">
        <f t="shared" si="67"/>
        <v>0</v>
      </c>
      <c r="CR79" s="319" t="b">
        <f t="shared" si="45"/>
        <v>0</v>
      </c>
      <c r="CS79" s="430" t="b">
        <f t="shared" si="56"/>
        <v>0</v>
      </c>
      <c r="CT79" s="302" t="str">
        <f t="shared" si="57"/>
        <v/>
      </c>
      <c r="CU79" s="302" t="b">
        <f t="shared" si="58"/>
        <v>1</v>
      </c>
      <c r="CV79" s="319" t="b">
        <f t="shared" si="59"/>
        <v>0</v>
      </c>
      <c r="CW79" s="302" t="str">
        <f>'Forside og oppsummering'!$K$2</f>
        <v>20230131_1336</v>
      </c>
      <c r="CX79" s="302">
        <f t="shared" si="60"/>
        <v>4</v>
      </c>
      <c r="CY79" s="302" t="str">
        <f t="shared" si="61"/>
        <v/>
      </c>
      <c r="CZ79" s="435" t="str">
        <f t="shared" si="48"/>
        <v>P2.1a</v>
      </c>
      <c r="DA79" s="330">
        <f>'Forside og oppsummering'!$E$23</f>
        <v>0</v>
      </c>
      <c r="DB79" s="302" t="str">
        <f t="shared" si="62"/>
        <v>Prosjekt 2</v>
      </c>
      <c r="DC79" s="330" t="str">
        <f t="shared" si="49"/>
        <v>Overordnede prosjektdetaljer</v>
      </c>
      <c r="DD79" s="431" t="str">
        <f t="shared" si="50"/>
        <v>P2.1a</v>
      </c>
      <c r="DE79" s="302" t="str">
        <f t="shared" si="63"/>
        <v>P_.1a</v>
      </c>
      <c r="DF79" s="302" t="str">
        <f t="shared" si="64"/>
        <v>Tittel for tjenesteutviklingsprosjektet
Skriv inn en tittel som er beskrivende for prosjektet - maks 100 tegn</v>
      </c>
      <c r="DG79" s="328">
        <v>0</v>
      </c>
      <c r="DH79" s="328">
        <v>0</v>
      </c>
      <c r="DI79" s="328">
        <v>0</v>
      </c>
      <c r="DJ79" s="328">
        <v>0</v>
      </c>
      <c r="DK79" s="328">
        <v>0</v>
      </c>
      <c r="DL79" s="328">
        <v>0</v>
      </c>
      <c r="DM79" s="328">
        <v>0</v>
      </c>
      <c r="DN79" s="328">
        <v>0</v>
      </c>
      <c r="DO79" s="328" t="str">
        <v>20230131_1336</v>
      </c>
      <c r="DP79" s="328">
        <v>4</v>
      </c>
      <c r="EG79" s="271">
        <v>0</v>
      </c>
      <c r="EH79" s="271" t="str">
        <v>Kompetansetiltak (grunn-, videre- og etterutdanning)</v>
      </c>
      <c r="EI79" s="271" t="str">
        <v>Annen internopplæring / korte etterutdanninger /kurs mv.</v>
      </c>
      <c r="EJ79" s="271" t="str">
        <v>2.6.</v>
      </c>
      <c r="EK79" s="271" t="str">
        <v>2.6.</v>
      </c>
      <c r="EL79" s="271" t="str">
        <v/>
      </c>
      <c r="EM79" s="271">
        <v>0</v>
      </c>
      <c r="EN79" s="271">
        <v>0</v>
      </c>
      <c r="EO79" s="271">
        <v>0</v>
      </c>
      <c r="EP79" s="271">
        <v>0</v>
      </c>
      <c r="EQ79" s="271">
        <v>0</v>
      </c>
      <c r="ER79" s="271">
        <v>0</v>
      </c>
      <c r="ES79" s="271">
        <v>0</v>
      </c>
      <c r="ET79" s="271" t="str">
        <v/>
      </c>
      <c r="EU79" s="271" t="str">
        <v>20230131_1336</v>
      </c>
      <c r="EV79" s="271">
        <v>2</v>
      </c>
      <c r="EW79" s="275">
        <v>77</v>
      </c>
    </row>
    <row r="80" spans="5:153" x14ac:dyDescent="0.3">
      <c r="E80" s="262">
        <v>0</v>
      </c>
      <c r="F80" s="262">
        <v>0</v>
      </c>
      <c r="G80" s="262" t="str">
        <v/>
      </c>
      <c r="H80" s="262">
        <v>0</v>
      </c>
      <c r="I80" s="275"/>
      <c r="J80" s="275"/>
      <c r="K80" s="302" t="b">
        <f>H80='Kompetansetilskudd og BPA'!$E$12</f>
        <v>0</v>
      </c>
      <c r="L80" s="302" t="b">
        <f t="shared" si="46"/>
        <v>0</v>
      </c>
      <c r="M80" s="302" t="b">
        <f t="shared" si="51"/>
        <v>1</v>
      </c>
      <c r="N80" s="302">
        <f t="shared" si="52"/>
        <v>6</v>
      </c>
      <c r="O80" s="302" t="str">
        <f t="shared" si="53"/>
        <v>2.5f</v>
      </c>
      <c r="P80" s="302">
        <f t="shared" si="68"/>
        <v>0</v>
      </c>
      <c r="AC80" s="302" t="str">
        <f t="shared" si="54"/>
        <v/>
      </c>
      <c r="AD80" s="310"/>
      <c r="AE80" s="310"/>
      <c r="AF80" s="310"/>
      <c r="AG80" s="310"/>
      <c r="AH80" s="375">
        <f t="shared" si="55"/>
        <v>0</v>
      </c>
      <c r="AI80" s="372"/>
      <c r="AJ80" s="438">
        <v>0</v>
      </c>
      <c r="AK80" s="438">
        <v>0</v>
      </c>
      <c r="AL80" s="313">
        <v>0</v>
      </c>
      <c r="AM80" s="260">
        <v>0</v>
      </c>
      <c r="AN80" s="264" t="str">
        <v>2.6d</v>
      </c>
      <c r="AO80" s="264" t="str">
        <v/>
      </c>
      <c r="AP80" s="302">
        <f t="shared" si="36"/>
        <v>89</v>
      </c>
      <c r="AQ80" s="302" t="str">
        <f t="shared" si="37"/>
        <v/>
      </c>
      <c r="AR80" s="380" t="b">
        <v>0</v>
      </c>
      <c r="AS80" s="264" t="b">
        <v>1</v>
      </c>
      <c r="AT80" s="272">
        <v>0</v>
      </c>
      <c r="AU80" s="272" t="str">
        <v>Kompetansetiltak (grunn-, videre- og etterutdanning)</v>
      </c>
      <c r="AV80" s="272" t="str">
        <v>Annen internopplæring / korte etterutdanninger /kurs mv.</v>
      </c>
      <c r="AW80" s="272" t="str">
        <v>2.6d_end</v>
      </c>
      <c r="AX80" s="272" t="str">
        <v>2.6d_end</v>
      </c>
      <c r="AY80" s="272" t="str">
        <v/>
      </c>
      <c r="AZ80" s="302" t="str" cm="1">
        <f t="array" ref="AZ80">IF(OR($AR80,$AS80),"",IF(AND(NOT($AP80=FALSE),NOT(AZ$2=FALSE)),INDEX('Kompetansetilskudd og BPA'!$A$1:$R$149,$AP80,AZ$2),""))</f>
        <v/>
      </c>
      <c r="BA80" s="302" t="str" cm="1">
        <f t="array" ref="BA80">IF(OR($AR80,$AS80),"",IF(AND(NOT($AP80=FALSE),NOT(BA$2=FALSE)),INDEX('Kompetansetilskudd og BPA'!$A$1:$R$149,$AP80,BA$2),""))</f>
        <v/>
      </c>
      <c r="BB80" s="302" t="str" cm="1">
        <f t="array" ref="BB80">IF(OR($AR80,$AS80),"",IF(AND(NOT($AP80=FALSE),NOT(BB$2=FALSE)),INDEX('Kompetansetilskudd og BPA'!$A$1:$R$149,$AP80,BB$2),""))</f>
        <v/>
      </c>
      <c r="BC80" s="302" t="str" cm="1">
        <f t="array" ref="BC80">IF(OR($AR80,$AS80),"",IF(AND(NOT($AP80=FALSE),NOT(BC$2=FALSE)),INDEX('Kompetansetilskudd og BPA'!$A$1:$R$149,$AP80,BC$2),""))</f>
        <v/>
      </c>
      <c r="BD80" s="302" t="str" cm="1">
        <f t="array" ref="BD80">IF(OR($AR80,$AS80),"",IF(AND(NOT($AP80=FALSE),NOT(BD$2=FALSE)),INDEX('Kompetansetilskudd og BPA'!$A$1:$R$149,$AP80,BD$2),""))</f>
        <v/>
      </c>
      <c r="BE80" s="302" t="str" cm="1">
        <f t="array" ref="BE80">IF(OR($AR80,$AS80),"",IF(AND(NOT($AP80=FALSE),NOT(BE$2=FALSE)),INDEX('Kompetansetilskudd og BPA'!$A$1:$R$149,$AP80,BE$2),""))</f>
        <v/>
      </c>
      <c r="BF80" s="302" t="str" cm="1">
        <f t="array" ref="BF80">IF(OR($AR80,$AS80),"",IF(AND(NOT($AP80=FALSE),NOT(BF$2=FALSE)),INDEX('Kompetansetilskudd og BPA'!$A$1:$R$149,$AP80,BF$2),""))</f>
        <v/>
      </c>
      <c r="BG80" s="302" t="str" cm="1">
        <f t="array" ref="BG80">IF(OR($AR80,$AS80),"",IF(AND(NOT($AP80=FALSE),NOT(BG$2=FALSE)),INDEX('Kompetansetilskudd og BPA'!$A$1:$R$149,$AP80,BG$2),""))</f>
        <v/>
      </c>
      <c r="BH80" s="302" t="str" cm="1">
        <f t="array" ref="BH80">IF(OR($AR80,$AS80),"",IF(AND(NOT($AP80=FALSE),NOT(BH$2=FALSE)),INDEX('Kompetansetilskudd og BPA'!$A$1:$R$149,$AP80,BH$2),""))</f>
        <v/>
      </c>
      <c r="BI80" s="302" t="str" cm="1">
        <f t="array" ref="BI80">IF(OR(AR80,AS80),"",IF(AND(NOT(BI$2=FALSE),NOT(AQ80="")),INDEX('Kompetansetilskudd og BPA'!$A$1:$R$149,$AQ80,BI$2),""))</f>
        <v/>
      </c>
      <c r="BJ80" s="376" t="str">
        <f>'Forside og oppsummering'!$K$2</f>
        <v>20230131_1336</v>
      </c>
      <c r="BK80" s="272">
        <v>6</v>
      </c>
      <c r="BL80" s="273">
        <v>0</v>
      </c>
      <c r="BM80" s="273" t="str">
        <v>Kompetansetiltak (grunn-, videre- og etterutdanning)</v>
      </c>
      <c r="BN80" s="273" t="str">
        <v>Annen internopplæring / korte etterutdanninger /kurs mv.</v>
      </c>
      <c r="BO80" s="273" t="str">
        <v>2.6d_end</v>
      </c>
      <c r="BP80" s="273" t="str">
        <v>2.6d_end</v>
      </c>
      <c r="BQ80" s="273" t="str">
        <v/>
      </c>
      <c r="BR80" s="273" t="str">
        <v/>
      </c>
      <c r="BS80" s="273" t="str">
        <v/>
      </c>
      <c r="BT80" s="273" t="str">
        <v/>
      </c>
      <c r="BU80" s="273" t="str">
        <v/>
      </c>
      <c r="BV80" s="273" t="str">
        <v/>
      </c>
      <c r="BW80" s="273" t="str">
        <v/>
      </c>
      <c r="BX80" s="273" t="str">
        <v/>
      </c>
      <c r="BY80" s="273" t="str">
        <v/>
      </c>
      <c r="BZ80" s="273" t="str">
        <v>20230131_1336</v>
      </c>
      <c r="CA80" s="273">
        <v>6</v>
      </c>
      <c r="CB80" s="302" t="b">
        <f t="shared" si="44"/>
        <v>1</v>
      </c>
      <c r="CD80" s="313">
        <v>0</v>
      </c>
      <c r="CE80" s="313" t="str">
        <v>P2.1b</v>
      </c>
      <c r="CF80" s="313" t="str">
        <v>Er dette videreføring av et eksisterende tjenesteutviklingsprosjekt?
(Ja/Nei)</v>
      </c>
      <c r="CG80" s="313"/>
      <c r="CH80" s="313"/>
      <c r="CI80" s="313"/>
      <c r="CJ80" s="313"/>
      <c r="CK80" s="313"/>
      <c r="CL80" s="313"/>
      <c r="CM80" s="313"/>
      <c r="CN80" s="313">
        <v>0</v>
      </c>
      <c r="CO80" s="319" t="b">
        <f t="shared" si="65"/>
        <v>0</v>
      </c>
      <c r="CP80" s="319" t="b">
        <f t="shared" si="66"/>
        <v>0</v>
      </c>
      <c r="CQ80" s="319" t="b">
        <f t="shared" si="67"/>
        <v>0</v>
      </c>
      <c r="CR80" s="319" t="b">
        <f t="shared" si="45"/>
        <v>0</v>
      </c>
      <c r="CS80" s="430" t="b">
        <f t="shared" si="56"/>
        <v>0</v>
      </c>
      <c r="CT80" s="302" t="str">
        <f t="shared" si="57"/>
        <v/>
      </c>
      <c r="CU80" s="302" t="b">
        <f t="shared" si="58"/>
        <v>1</v>
      </c>
      <c r="CV80" s="319" t="b">
        <f t="shared" si="59"/>
        <v>0</v>
      </c>
      <c r="CW80" s="302" t="str">
        <f>'Forside og oppsummering'!$K$2</f>
        <v>20230131_1336</v>
      </c>
      <c r="CX80" s="302">
        <f t="shared" si="60"/>
        <v>4</v>
      </c>
      <c r="CY80" s="302" t="str">
        <f t="shared" si="61"/>
        <v/>
      </c>
      <c r="CZ80" s="435" t="str">
        <f t="shared" si="48"/>
        <v>P2.1b</v>
      </c>
      <c r="DA80" s="330">
        <f>'Forside og oppsummering'!$E$23</f>
        <v>0</v>
      </c>
      <c r="DB80" s="302" t="str">
        <f t="shared" si="62"/>
        <v>Prosjekt 2</v>
      </c>
      <c r="DC80" s="330" t="str">
        <f t="shared" si="49"/>
        <v>Overordnede prosjektdetaljer</v>
      </c>
      <c r="DD80" s="431" t="str">
        <f t="shared" si="50"/>
        <v>P2.1b</v>
      </c>
      <c r="DE80" s="302" t="str">
        <f t="shared" si="63"/>
        <v>P_.1b</v>
      </c>
      <c r="DF80" s="302" t="str">
        <f t="shared" si="64"/>
        <v>Er dette videreføring av et eksisterende tjenesteutviklingsprosjekt?
(Ja/Nei)</v>
      </c>
      <c r="DG80" s="328">
        <v>0</v>
      </c>
      <c r="DH80" s="328">
        <v>0</v>
      </c>
      <c r="DI80" s="328">
        <v>0</v>
      </c>
      <c r="DJ80" s="328">
        <v>0</v>
      </c>
      <c r="DK80" s="328">
        <v>0</v>
      </c>
      <c r="DL80" s="328">
        <v>0</v>
      </c>
      <c r="DM80" s="328">
        <v>0</v>
      </c>
      <c r="DN80" s="328">
        <v>0</v>
      </c>
      <c r="DO80" s="328" t="str">
        <v>20230131_1336</v>
      </c>
      <c r="DP80" s="328">
        <v>4</v>
      </c>
      <c r="EG80" s="271">
        <v>0</v>
      </c>
      <c r="EH80" s="271" t="str">
        <v>Kompetansetiltak (grunn-, videre- og etterutdanning)</v>
      </c>
      <c r="EI80" s="271" t="str">
        <v>Annen internopplæring / korte etterutdanninger /kurs mv.</v>
      </c>
      <c r="EJ80" s="271" t="str">
        <v>2.6a</v>
      </c>
      <c r="EK80" s="271" t="str">
        <v>2.6a</v>
      </c>
      <c r="EL80" s="271" t="str">
        <v>Psykisk helsearbeid og rusarbeid</v>
      </c>
      <c r="EM80" s="271">
        <v>0</v>
      </c>
      <c r="EN80" s="271">
        <v>0</v>
      </c>
      <c r="EO80" s="271">
        <v>0</v>
      </c>
      <c r="EP80" s="271">
        <v>0</v>
      </c>
      <c r="EQ80" s="271">
        <v>0</v>
      </c>
      <c r="ER80" s="271">
        <v>0</v>
      </c>
      <c r="ES80" s="271">
        <v>0</v>
      </c>
      <c r="ET80" s="271" t="str">
        <v/>
      </c>
      <c r="EU80" s="271" t="str">
        <v>20230131_1336</v>
      </c>
      <c r="EV80" s="271">
        <v>3</v>
      </c>
      <c r="EW80" s="436">
        <v>78</v>
      </c>
    </row>
    <row r="81" spans="5:153" x14ac:dyDescent="0.3">
      <c r="E81" s="262">
        <v>0</v>
      </c>
      <c r="F81" s="262" t="str">
        <v>2.6.</v>
      </c>
      <c r="G81" s="262" t="str">
        <v>Annen internopplæring / korte etterutdanninger /kurs mv.</v>
      </c>
      <c r="H81" s="262">
        <v>0</v>
      </c>
      <c r="I81" s="275"/>
      <c r="J81" s="275"/>
      <c r="K81" s="302" t="b">
        <f>H81='Kompetansetilskudd og BPA'!$E$12</f>
        <v>0</v>
      </c>
      <c r="L81" s="302" t="b">
        <f t="shared" si="46"/>
        <v>0</v>
      </c>
      <c r="M81" s="302" t="b">
        <f t="shared" si="51"/>
        <v>0</v>
      </c>
      <c r="N81" s="302">
        <f t="shared" si="52"/>
        <v>2</v>
      </c>
      <c r="O81" s="302" t="str">
        <f t="shared" si="53"/>
        <v>2.6.</v>
      </c>
      <c r="P81" s="302" t="str">
        <f t="shared" si="68"/>
        <v>Annen internopplæring / korte etterutdanninger /kurs mv.</v>
      </c>
      <c r="AC81" s="302" t="str">
        <f t="shared" si="54"/>
        <v/>
      </c>
      <c r="AD81" s="310"/>
      <c r="AE81" s="310"/>
      <c r="AF81" s="310"/>
      <c r="AG81" s="310"/>
      <c r="AH81" s="375">
        <f t="shared" si="55"/>
        <v>0</v>
      </c>
      <c r="AI81" s="372"/>
      <c r="AJ81" s="438">
        <v>0</v>
      </c>
      <c r="AK81" s="438">
        <v>0</v>
      </c>
      <c r="AL81" s="313">
        <v>0</v>
      </c>
      <c r="AM81" s="260">
        <v>0</v>
      </c>
      <c r="AN81" s="264" t="str">
        <v>3.</v>
      </c>
      <c r="AO81" s="264" t="str">
        <v/>
      </c>
      <c r="AP81" s="302">
        <f t="shared" si="36"/>
        <v>95</v>
      </c>
      <c r="AQ81" s="302" t="str">
        <f t="shared" si="37"/>
        <v/>
      </c>
      <c r="AR81" s="380" t="b">
        <v>0</v>
      </c>
      <c r="AS81" s="264" t="b">
        <v>0</v>
      </c>
      <c r="AT81" s="272">
        <v>0</v>
      </c>
      <c r="AU81" s="272" t="str">
        <v>Opplæringstilskudd BPA (brukerstyrt personlig assistanse)</v>
      </c>
      <c r="AV81" s="272" t="str">
        <v/>
      </c>
      <c r="AW81" s="272" t="str">
        <v>3.</v>
      </c>
      <c r="AX81" s="272" t="str">
        <v>3.</v>
      </c>
      <c r="AY81" s="272" t="str">
        <v/>
      </c>
      <c r="AZ81" s="302" cm="1">
        <f t="array" ref="AZ81">IF(OR($AR81,$AS81),"",IF(AND(NOT($AP81=FALSE),NOT(AZ$2=FALSE)),INDEX('Kompetansetilskudd og BPA'!$A$1:$R$149,$AP81,AZ$2),""))</f>
        <v>0</v>
      </c>
      <c r="BA81" s="302" cm="1">
        <f t="array" ref="BA81">IF(OR($AR81,$AS81),"",IF(AND(NOT($AP81=FALSE),NOT(BA$2=FALSE)),INDEX('Kompetansetilskudd og BPA'!$A$1:$R$149,$AP81,BA$2),""))</f>
        <v>0</v>
      </c>
      <c r="BB81" s="302" t="str" cm="1">
        <f t="array" ref="BB81">IF(OR($AR81,$AS81),"",IF(AND(NOT($AP81=FALSE),NOT(BB$2=FALSE)),INDEX('Kompetansetilskudd og BPA'!$A$1:$R$149,$AP81,BB$2),""))</f>
        <v/>
      </c>
      <c r="BC81" s="302" cm="1">
        <f t="array" ref="BC81">IF(OR($AR81,$AS81),"",IF(AND(NOT($AP81=FALSE),NOT(BC$2=FALSE)),INDEX('Kompetansetilskudd og BPA'!$A$1:$R$149,$AP81,BC$2),""))</f>
        <v>0</v>
      </c>
      <c r="BD81" s="302" cm="1">
        <f t="array" ref="BD81">IF(OR($AR81,$AS81),"",IF(AND(NOT($AP81=FALSE),NOT(BD$2=FALSE)),INDEX('Kompetansetilskudd og BPA'!$A$1:$R$149,$AP81,BD$2),""))</f>
        <v>0</v>
      </c>
      <c r="BE81" s="302" cm="1">
        <f t="array" ref="BE81">IF(OR($AR81,$AS81),"",IF(AND(NOT($AP81=FALSE),NOT(BE$2=FALSE)),INDEX('Kompetansetilskudd og BPA'!$A$1:$R$149,$AP81,BE$2),""))</f>
        <v>0</v>
      </c>
      <c r="BF81" s="302" t="str" cm="1">
        <f t="array" ref="BF81">IF(OR($AR81,$AS81),"",IF(AND(NOT($AP81=FALSE),NOT(BF$2=FALSE)),INDEX('Kompetansetilskudd og BPA'!$A$1:$R$149,$AP81,BF$2),""))</f>
        <v/>
      </c>
      <c r="BG81" s="302" cm="1">
        <f t="array" ref="BG81">IF(OR($AR81,$AS81),"",IF(AND(NOT($AP81=FALSE),NOT(BG$2=FALSE)),INDEX('Kompetansetilskudd og BPA'!$A$1:$R$149,$AP81,BG$2),""))</f>
        <v>0</v>
      </c>
      <c r="BH81" s="302" cm="1">
        <f t="array" ref="BH81">IF(OR($AR81,$AS81),"",IF(AND(NOT($AP81=FALSE),NOT(BH$2=FALSE)),INDEX('Kompetansetilskudd og BPA'!$A$1:$R$149,$AP81,BH$2),""))</f>
        <v>0</v>
      </c>
      <c r="BI81" s="302" t="str" cm="1">
        <f t="array" ref="BI81">IF(OR(AR81,AS81),"",IF(AND(NOT(BI$2=FALSE),NOT(AQ81="")),INDEX('Kompetansetilskudd og BPA'!$A$1:$R$149,$AQ81,BI$2),""))</f>
        <v/>
      </c>
      <c r="BJ81" s="376" t="str">
        <f>'Forside og oppsummering'!$K$2</f>
        <v>20230131_1336</v>
      </c>
      <c r="BK81" s="272">
        <v>1</v>
      </c>
      <c r="BL81" s="273">
        <v>0</v>
      </c>
      <c r="BM81" s="273" t="str">
        <v>Opplæringstilskudd BPA (brukerstyrt personlig assistanse)</v>
      </c>
      <c r="BN81" s="273" t="str">
        <v/>
      </c>
      <c r="BO81" s="273" t="str">
        <v>3.</v>
      </c>
      <c r="BP81" s="273" t="str">
        <v>3.</v>
      </c>
      <c r="BQ81" s="273" t="str">
        <v/>
      </c>
      <c r="BR81" s="273">
        <v>0</v>
      </c>
      <c r="BS81" s="273">
        <v>0</v>
      </c>
      <c r="BT81" s="273">
        <v>0</v>
      </c>
      <c r="BU81" s="273">
        <v>0</v>
      </c>
      <c r="BV81" s="273">
        <v>0</v>
      </c>
      <c r="BW81" s="273">
        <v>0</v>
      </c>
      <c r="BX81" s="273">
        <v>0</v>
      </c>
      <c r="BY81" s="273" t="str">
        <v/>
      </c>
      <c r="BZ81" s="273" t="str">
        <v>20230131_1336</v>
      </c>
      <c r="CA81" s="273">
        <v>1</v>
      </c>
      <c r="CB81" s="302" t="b">
        <f t="shared" si="44"/>
        <v>1</v>
      </c>
      <c r="CD81" s="313">
        <v>0</v>
      </c>
      <c r="CE81" s="313" t="str">
        <v>P2.1c</v>
      </c>
      <c r="CF81" s="313" t="str">
        <v>Estimert startdato for tjenesteutviklingsprosjektet</v>
      </c>
      <c r="CG81" s="313"/>
      <c r="CH81" s="313"/>
      <c r="CI81" s="313"/>
      <c r="CJ81" s="313"/>
      <c r="CK81" s="313"/>
      <c r="CL81" s="313"/>
      <c r="CM81" s="313"/>
      <c r="CN81" s="313">
        <v>0</v>
      </c>
      <c r="CO81" s="319" t="b">
        <f t="shared" si="65"/>
        <v>0</v>
      </c>
      <c r="CP81" s="319" t="b">
        <f t="shared" si="66"/>
        <v>0</v>
      </c>
      <c r="CQ81" s="319" t="b">
        <f t="shared" si="67"/>
        <v>0</v>
      </c>
      <c r="CR81" s="319" t="b">
        <f t="shared" si="45"/>
        <v>0</v>
      </c>
      <c r="CS81" s="430" t="b">
        <f t="shared" si="56"/>
        <v>0</v>
      </c>
      <c r="CT81" s="302" t="str">
        <f t="shared" si="57"/>
        <v/>
      </c>
      <c r="CU81" s="302" t="b">
        <f t="shared" si="58"/>
        <v>1</v>
      </c>
      <c r="CV81" s="319" t="b">
        <f t="shared" si="59"/>
        <v>0</v>
      </c>
      <c r="CW81" s="302" t="str">
        <f>'Forside og oppsummering'!$K$2</f>
        <v>20230131_1336</v>
      </c>
      <c r="CX81" s="302">
        <f t="shared" si="60"/>
        <v>4</v>
      </c>
      <c r="CY81" s="302" t="str">
        <f t="shared" si="61"/>
        <v/>
      </c>
      <c r="CZ81" s="435" t="str">
        <f t="shared" si="48"/>
        <v>P2.1c</v>
      </c>
      <c r="DA81" s="330">
        <f>'Forside og oppsummering'!$E$23</f>
        <v>0</v>
      </c>
      <c r="DB81" s="302" t="str">
        <f t="shared" si="62"/>
        <v>Prosjekt 2</v>
      </c>
      <c r="DC81" s="330" t="str">
        <f t="shared" si="49"/>
        <v>Overordnede prosjektdetaljer</v>
      </c>
      <c r="DD81" s="431" t="str">
        <f t="shared" si="50"/>
        <v>P2.1c</v>
      </c>
      <c r="DE81" s="302" t="str">
        <f t="shared" si="63"/>
        <v>P_.1c</v>
      </c>
      <c r="DF81" s="302" t="str">
        <f t="shared" si="64"/>
        <v>Estimert startdato for tjenesteutviklingsprosjektet</v>
      </c>
      <c r="DG81" s="328">
        <v>0</v>
      </c>
      <c r="DH81" s="328">
        <v>0</v>
      </c>
      <c r="DI81" s="328">
        <v>0</v>
      </c>
      <c r="DJ81" s="328">
        <v>0</v>
      </c>
      <c r="DK81" s="328">
        <v>0</v>
      </c>
      <c r="DL81" s="328">
        <v>0</v>
      </c>
      <c r="DM81" s="328">
        <v>0</v>
      </c>
      <c r="DN81" s="328">
        <v>0</v>
      </c>
      <c r="DO81" s="328" t="str">
        <v>20230131_1336</v>
      </c>
      <c r="DP81" s="328">
        <v>4</v>
      </c>
      <c r="EG81" s="271">
        <v>0</v>
      </c>
      <c r="EH81" s="271" t="str">
        <v>Kompetansetiltak (grunn-, videre- og etterutdanning)</v>
      </c>
      <c r="EI81" s="271" t="str">
        <v>Annen internopplæring / korte etterutdanninger /kurs mv.</v>
      </c>
      <c r="EJ81" s="271" t="str">
        <v>2.6b</v>
      </c>
      <c r="EK81" s="271" t="str">
        <v>2.6b</v>
      </c>
      <c r="EL81" s="271" t="str">
        <v>Kreftomsorg/lindrende pleie</v>
      </c>
      <c r="EM81" s="271">
        <v>0</v>
      </c>
      <c r="EN81" s="271">
        <v>0</v>
      </c>
      <c r="EO81" s="271">
        <v>0</v>
      </c>
      <c r="EP81" s="271">
        <v>0</v>
      </c>
      <c r="EQ81" s="271">
        <v>0</v>
      </c>
      <c r="ER81" s="271">
        <v>0</v>
      </c>
      <c r="ES81" s="271">
        <v>0</v>
      </c>
      <c r="ET81" s="271" t="str">
        <v/>
      </c>
      <c r="EU81" s="271" t="str">
        <v>20230131_1336</v>
      </c>
      <c r="EV81" s="271">
        <v>3</v>
      </c>
      <c r="EW81" s="275">
        <v>79</v>
      </c>
    </row>
    <row r="82" spans="5:153" x14ac:dyDescent="0.3">
      <c r="E82" s="262">
        <v>0</v>
      </c>
      <c r="F82" s="262">
        <v>0</v>
      </c>
      <c r="G82" s="262">
        <v>0</v>
      </c>
      <c r="H82" s="262">
        <v>0</v>
      </c>
      <c r="I82" s="275"/>
      <c r="J82" s="275"/>
      <c r="K82" s="302" t="b">
        <f>H82='Kompetansetilskudd og BPA'!$E$12</f>
        <v>0</v>
      </c>
      <c r="L82" s="302" t="b">
        <f t="shared" si="46"/>
        <v>0</v>
      </c>
      <c r="M82" s="302" t="b">
        <f t="shared" si="51"/>
        <v>0</v>
      </c>
      <c r="N82" s="302" t="b">
        <f t="shared" si="52"/>
        <v>0</v>
      </c>
      <c r="O82" s="302" t="b">
        <f t="shared" si="53"/>
        <v>0</v>
      </c>
      <c r="P82" s="302" t="b">
        <f t="shared" si="68"/>
        <v>0</v>
      </c>
      <c r="AC82" s="302" t="str">
        <f t="shared" si="54"/>
        <v/>
      </c>
      <c r="AD82" s="310"/>
      <c r="AE82" s="310"/>
      <c r="AF82" s="310"/>
      <c r="AG82" s="310"/>
      <c r="AH82" s="375">
        <f t="shared" si="55"/>
        <v>0</v>
      </c>
      <c r="AI82" s="372"/>
      <c r="AJ82" s="438">
        <v>0</v>
      </c>
      <c r="AK82" s="438">
        <v>0</v>
      </c>
      <c r="AL82" s="313">
        <v>0</v>
      </c>
      <c r="AM82" s="260">
        <v>0</v>
      </c>
      <c r="AN82" s="264" t="str">
        <v>3.1.</v>
      </c>
      <c r="AO82" s="264" t="str">
        <v/>
      </c>
      <c r="AP82" s="302">
        <f t="shared" si="36"/>
        <v>100</v>
      </c>
      <c r="AQ82" s="302" t="str">
        <f t="shared" si="37"/>
        <v/>
      </c>
      <c r="AR82" s="380" t="b">
        <v>0</v>
      </c>
      <c r="AS82" s="264" t="b">
        <v>0</v>
      </c>
      <c r="AT82" s="272">
        <v>0</v>
      </c>
      <c r="AU82" s="272" t="str">
        <v>Opplæringstilskudd BPA (brukerstyrt personlig assistanse)</v>
      </c>
      <c r="AV82" s="272" t="str">
        <v/>
      </c>
      <c r="AW82" s="272" t="str">
        <v>3.1.</v>
      </c>
      <c r="AX82" s="272" t="str">
        <v>3.1.</v>
      </c>
      <c r="AY82" s="272" t="str">
        <v xml:space="preserve">Arbeidsledere </v>
      </c>
      <c r="AZ82" s="302" cm="1">
        <f t="array" ref="AZ82">IF(OR($AR82,$AS82),"",IF(AND(NOT($AP82=FALSE),NOT(AZ$2=FALSE)),INDEX('Kompetansetilskudd og BPA'!$A$1:$R$149,$AP82,AZ$2),""))</f>
        <v>0</v>
      </c>
      <c r="BA82" s="302" cm="1">
        <f t="array" ref="BA82">IF(OR($AR82,$AS82),"",IF(AND(NOT($AP82=FALSE),NOT(BA$2=FALSE)),INDEX('Kompetansetilskudd og BPA'!$A$1:$R$149,$AP82,BA$2),""))</f>
        <v>0</v>
      </c>
      <c r="BB82" s="302" t="str" cm="1">
        <f t="array" ref="BB82">IF(OR($AR82,$AS82),"",IF(AND(NOT($AP82=FALSE),NOT(BB$2=FALSE)),INDEX('Kompetansetilskudd og BPA'!$A$1:$R$149,$AP82,BB$2),""))</f>
        <v/>
      </c>
      <c r="BC82" s="302" cm="1">
        <f t="array" ref="BC82">IF(OR($AR82,$AS82),"",IF(AND(NOT($AP82=FALSE),NOT(BC$2=FALSE)),INDEX('Kompetansetilskudd og BPA'!$A$1:$R$149,$AP82,BC$2),""))</f>
        <v>0</v>
      </c>
      <c r="BD82" s="302" cm="1">
        <f t="array" ref="BD82">IF(OR($AR82,$AS82),"",IF(AND(NOT($AP82=FALSE),NOT(BD$2=FALSE)),INDEX('Kompetansetilskudd og BPA'!$A$1:$R$149,$AP82,BD$2),""))</f>
        <v>0</v>
      </c>
      <c r="BE82" s="302" cm="1">
        <f t="array" ref="BE82">IF(OR($AR82,$AS82),"",IF(AND(NOT($AP82=FALSE),NOT(BE$2=FALSE)),INDEX('Kompetansetilskudd og BPA'!$A$1:$R$149,$AP82,BE$2),""))</f>
        <v>0</v>
      </c>
      <c r="BF82" s="302" t="str" cm="1">
        <f t="array" ref="BF82">IF(OR($AR82,$AS82),"",IF(AND(NOT($AP82=FALSE),NOT(BF$2=FALSE)),INDEX('Kompetansetilskudd og BPA'!$A$1:$R$149,$AP82,BF$2),""))</f>
        <v/>
      </c>
      <c r="BG82" s="302" cm="1">
        <f t="array" ref="BG82">IF(OR($AR82,$AS82),"",IF(AND(NOT($AP82=FALSE),NOT(BG$2=FALSE)),INDEX('Kompetansetilskudd og BPA'!$A$1:$R$149,$AP82,BG$2),""))</f>
        <v>0</v>
      </c>
      <c r="BH82" s="302" cm="1">
        <f t="array" ref="BH82">IF(OR($AR82,$AS82),"",IF(AND(NOT($AP82=FALSE),NOT(BH$2=FALSE)),INDEX('Kompetansetilskudd og BPA'!$A$1:$R$149,$AP82,BH$2),""))</f>
        <v>0</v>
      </c>
      <c r="BI82" s="302" t="str" cm="1">
        <f t="array" ref="BI82">IF(OR(AR82,AS82),"",IF(AND(NOT(BI$2=FALSE),NOT(AQ82="")),INDEX('Kompetansetilskudd og BPA'!$A$1:$R$149,$AQ82,BI$2),""))</f>
        <v/>
      </c>
      <c r="BJ82" s="376" t="str">
        <f>'Forside og oppsummering'!$K$2</f>
        <v>20230131_1336</v>
      </c>
      <c r="BK82" s="272">
        <v>3</v>
      </c>
      <c r="BL82" s="273">
        <v>0</v>
      </c>
      <c r="BM82" s="273" t="str">
        <v>Opplæringstilskudd BPA (brukerstyrt personlig assistanse)</v>
      </c>
      <c r="BN82" s="273" t="str">
        <v/>
      </c>
      <c r="BO82" s="273" t="str">
        <v>3.1.</v>
      </c>
      <c r="BP82" s="273" t="str">
        <v>3.1.</v>
      </c>
      <c r="BQ82" s="273" t="str">
        <v xml:space="preserve">Arbeidsledere </v>
      </c>
      <c r="BR82" s="273">
        <v>0</v>
      </c>
      <c r="BS82" s="273">
        <v>0</v>
      </c>
      <c r="BT82" s="273">
        <v>0</v>
      </c>
      <c r="BU82" s="273">
        <v>0</v>
      </c>
      <c r="BV82" s="273">
        <v>0</v>
      </c>
      <c r="BW82" s="273">
        <v>0</v>
      </c>
      <c r="BX82" s="273">
        <v>0</v>
      </c>
      <c r="BY82" s="273" t="str">
        <v/>
      </c>
      <c r="BZ82" s="273" t="str">
        <v>20230131_1336</v>
      </c>
      <c r="CA82" s="273">
        <v>3</v>
      </c>
      <c r="CB82" s="302" t="b">
        <f t="shared" si="44"/>
        <v>1</v>
      </c>
      <c r="CD82" s="313">
        <v>0</v>
      </c>
      <c r="CE82" s="313" t="str">
        <v>P2.1d</v>
      </c>
      <c r="CF82"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82" s="313"/>
      <c r="CH82" s="313"/>
      <c r="CI82" s="313"/>
      <c r="CJ82" s="313"/>
      <c r="CK82" s="313"/>
      <c r="CL82" s="313"/>
      <c r="CM82" s="313"/>
      <c r="CN82" s="313">
        <v>0</v>
      </c>
      <c r="CO82" s="319" t="b">
        <f t="shared" si="65"/>
        <v>0</v>
      </c>
      <c r="CP82" s="319" t="b">
        <f t="shared" si="66"/>
        <v>0</v>
      </c>
      <c r="CQ82" s="319" t="b">
        <f t="shared" si="67"/>
        <v>0</v>
      </c>
      <c r="CR82" s="319" t="b">
        <f t="shared" si="45"/>
        <v>0</v>
      </c>
      <c r="CS82" s="430" t="b">
        <f t="shared" si="56"/>
        <v>0</v>
      </c>
      <c r="CT82" s="302" t="str">
        <f t="shared" si="57"/>
        <v/>
      </c>
      <c r="CU82" s="302" t="b">
        <f t="shared" si="58"/>
        <v>1</v>
      </c>
      <c r="CV82" s="319" t="b">
        <f t="shared" si="59"/>
        <v>0</v>
      </c>
      <c r="CW82" s="302" t="str">
        <f>'Forside og oppsummering'!$K$2</f>
        <v>20230131_1336</v>
      </c>
      <c r="CX82" s="302">
        <f t="shared" si="60"/>
        <v>4</v>
      </c>
      <c r="CY82" s="302" t="str">
        <f t="shared" si="61"/>
        <v/>
      </c>
      <c r="CZ82" s="435" t="str">
        <f t="shared" si="48"/>
        <v>P2.1d</v>
      </c>
      <c r="DA82" s="330">
        <f>'Forside og oppsummering'!$E$23</f>
        <v>0</v>
      </c>
      <c r="DB82" s="302" t="str">
        <f t="shared" si="62"/>
        <v>Prosjekt 2</v>
      </c>
      <c r="DC82" s="330" t="str">
        <f t="shared" si="49"/>
        <v>Overordnede prosjektdetaljer</v>
      </c>
      <c r="DD82" s="431" t="str">
        <f t="shared" si="50"/>
        <v>P2.1d</v>
      </c>
      <c r="DE82" s="302" t="str">
        <f t="shared" si="63"/>
        <v>P_.1d</v>
      </c>
      <c r="DF82" s="302" t="str">
        <f t="shared" si="64"/>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82" s="328">
        <v>0</v>
      </c>
      <c r="DH82" s="328">
        <v>0</v>
      </c>
      <c r="DI82" s="328">
        <v>0</v>
      </c>
      <c r="DJ82" s="328">
        <v>0</v>
      </c>
      <c r="DK82" s="328">
        <v>0</v>
      </c>
      <c r="DL82" s="328">
        <v>0</v>
      </c>
      <c r="DM82" s="328">
        <v>0</v>
      </c>
      <c r="DN82" s="328">
        <v>0</v>
      </c>
      <c r="DO82" s="328" t="str">
        <v>20230131_1336</v>
      </c>
      <c r="DP82" s="328">
        <v>4</v>
      </c>
      <c r="EG82" s="271">
        <v>0</v>
      </c>
      <c r="EH82" s="271" t="str">
        <v>Kompetansetiltak (grunn-, videre- og etterutdanning)</v>
      </c>
      <c r="EI82" s="271" t="str">
        <v>Annen internopplæring / korte etterutdanninger /kurs mv.</v>
      </c>
      <c r="EJ82" s="271" t="str">
        <v>2.6c</v>
      </c>
      <c r="EK82" s="271" t="str">
        <v>2.6c</v>
      </c>
      <c r="EL82" s="271" t="str">
        <v>Annet</v>
      </c>
      <c r="EM82" s="271">
        <v>0</v>
      </c>
      <c r="EN82" s="271">
        <v>0</v>
      </c>
      <c r="EO82" s="271">
        <v>0</v>
      </c>
      <c r="EP82" s="271">
        <v>0</v>
      </c>
      <c r="EQ82" s="271">
        <v>0</v>
      </c>
      <c r="ER82" s="271">
        <v>0</v>
      </c>
      <c r="ES82" s="271">
        <v>0</v>
      </c>
      <c r="ET82" s="271">
        <v>0</v>
      </c>
      <c r="EU82" s="271" t="str">
        <v>20230131_1336</v>
      </c>
      <c r="EV82" s="271">
        <v>3</v>
      </c>
      <c r="EW82" s="275">
        <v>80</v>
      </c>
    </row>
    <row r="83" spans="5:153" x14ac:dyDescent="0.3">
      <c r="E83" s="262">
        <v>0</v>
      </c>
      <c r="F83" s="262">
        <v>0</v>
      </c>
      <c r="G83" s="262">
        <v>0</v>
      </c>
      <c r="H83" s="262">
        <v>0</v>
      </c>
      <c r="I83" s="275"/>
      <c r="J83" s="275"/>
      <c r="K83" s="302" t="b">
        <f>H83='Kompetansetilskudd og BPA'!$E$12</f>
        <v>0</v>
      </c>
      <c r="L83" s="302" t="b">
        <f t="shared" si="46"/>
        <v>0</v>
      </c>
      <c r="M83" s="302" t="b">
        <f t="shared" si="51"/>
        <v>0</v>
      </c>
      <c r="N83" s="302" t="b">
        <f t="shared" si="52"/>
        <v>0</v>
      </c>
      <c r="O83" s="302" t="b">
        <f t="shared" si="53"/>
        <v>0</v>
      </c>
      <c r="P83" s="302" t="b">
        <f t="shared" si="68"/>
        <v>0</v>
      </c>
      <c r="AC83" s="302" t="str">
        <f t="shared" si="54"/>
        <v/>
      </c>
      <c r="AD83" s="310"/>
      <c r="AE83" s="310"/>
      <c r="AF83" s="310"/>
      <c r="AG83" s="310"/>
      <c r="AH83" s="375">
        <f t="shared" si="55"/>
        <v>0</v>
      </c>
      <c r="AI83" s="372"/>
      <c r="AJ83" s="438">
        <v>0</v>
      </c>
      <c r="AK83" s="438">
        <v>0</v>
      </c>
      <c r="AL83" s="313">
        <v>0</v>
      </c>
      <c r="AM83" s="260">
        <v>0</v>
      </c>
      <c r="AN83" s="264" t="str">
        <v>3.2.</v>
      </c>
      <c r="AO83" s="264" t="str">
        <v/>
      </c>
      <c r="AP83" s="302">
        <f t="shared" si="36"/>
        <v>101</v>
      </c>
      <c r="AQ83" s="302" t="str">
        <f t="shared" si="37"/>
        <v/>
      </c>
      <c r="AR83" s="380" t="b">
        <v>0</v>
      </c>
      <c r="AS83" s="264" t="b">
        <v>0</v>
      </c>
      <c r="AT83" s="272">
        <v>0</v>
      </c>
      <c r="AU83" s="272" t="str">
        <v>Opplæringstilskudd BPA (brukerstyrt personlig assistanse)</v>
      </c>
      <c r="AV83" s="272" t="str">
        <v/>
      </c>
      <c r="AW83" s="272" t="str">
        <v>3.2.</v>
      </c>
      <c r="AX83" s="272" t="str">
        <v>3.2.</v>
      </c>
      <c r="AY83" s="272" t="str">
        <v xml:space="preserve">Saksbehandlere </v>
      </c>
      <c r="AZ83" s="302" cm="1">
        <f t="array" ref="AZ83">IF(OR($AR83,$AS83),"",IF(AND(NOT($AP83=FALSE),NOT(AZ$2=FALSE)),INDEX('Kompetansetilskudd og BPA'!$A$1:$R$149,$AP83,AZ$2),""))</f>
        <v>0</v>
      </c>
      <c r="BA83" s="302" cm="1">
        <f t="array" ref="BA83">IF(OR($AR83,$AS83),"",IF(AND(NOT($AP83=FALSE),NOT(BA$2=FALSE)),INDEX('Kompetansetilskudd og BPA'!$A$1:$R$149,$AP83,BA$2),""))</f>
        <v>0</v>
      </c>
      <c r="BB83" s="302" t="str" cm="1">
        <f t="array" ref="BB83">IF(OR($AR83,$AS83),"",IF(AND(NOT($AP83=FALSE),NOT(BB$2=FALSE)),INDEX('Kompetansetilskudd og BPA'!$A$1:$R$149,$AP83,BB$2),""))</f>
        <v/>
      </c>
      <c r="BC83" s="302" cm="1">
        <f t="array" ref="BC83">IF(OR($AR83,$AS83),"",IF(AND(NOT($AP83=FALSE),NOT(BC$2=FALSE)),INDEX('Kompetansetilskudd og BPA'!$A$1:$R$149,$AP83,BC$2),""))</f>
        <v>0</v>
      </c>
      <c r="BD83" s="302" cm="1">
        <f t="array" ref="BD83">IF(OR($AR83,$AS83),"",IF(AND(NOT($AP83=FALSE),NOT(BD$2=FALSE)),INDEX('Kompetansetilskudd og BPA'!$A$1:$R$149,$AP83,BD$2),""))</f>
        <v>0</v>
      </c>
      <c r="BE83" s="302" cm="1">
        <f t="array" ref="BE83">IF(OR($AR83,$AS83),"",IF(AND(NOT($AP83=FALSE),NOT(BE$2=FALSE)),INDEX('Kompetansetilskudd og BPA'!$A$1:$R$149,$AP83,BE$2),""))</f>
        <v>0</v>
      </c>
      <c r="BF83" s="302" t="str" cm="1">
        <f t="array" ref="BF83">IF(OR($AR83,$AS83),"",IF(AND(NOT($AP83=FALSE),NOT(BF$2=FALSE)),INDEX('Kompetansetilskudd og BPA'!$A$1:$R$149,$AP83,BF$2),""))</f>
        <v/>
      </c>
      <c r="BG83" s="302" cm="1">
        <f t="array" ref="BG83">IF(OR($AR83,$AS83),"",IF(AND(NOT($AP83=FALSE),NOT(BG$2=FALSE)),INDEX('Kompetansetilskudd og BPA'!$A$1:$R$149,$AP83,BG$2),""))</f>
        <v>0</v>
      </c>
      <c r="BH83" s="302" cm="1">
        <f t="array" ref="BH83">IF(OR($AR83,$AS83),"",IF(AND(NOT($AP83=FALSE),NOT(BH$2=FALSE)),INDEX('Kompetansetilskudd og BPA'!$A$1:$R$149,$AP83,BH$2),""))</f>
        <v>0</v>
      </c>
      <c r="BI83" s="302" t="str" cm="1">
        <f t="array" ref="BI83">IF(OR(AR83,AS83),"",IF(AND(NOT(BI$2=FALSE),NOT(AQ83="")),INDEX('Kompetansetilskudd og BPA'!$A$1:$R$149,$AQ83,BI$2),""))</f>
        <v/>
      </c>
      <c r="BJ83" s="376" t="str">
        <f>'Forside og oppsummering'!$K$2</f>
        <v>20230131_1336</v>
      </c>
      <c r="BK83" s="272">
        <v>3</v>
      </c>
      <c r="BL83" s="273">
        <v>0</v>
      </c>
      <c r="BM83" s="273" t="str">
        <v>Opplæringstilskudd BPA (brukerstyrt personlig assistanse)</v>
      </c>
      <c r="BN83" s="273" t="str">
        <v/>
      </c>
      <c r="BO83" s="273" t="str">
        <v>3.2.</v>
      </c>
      <c r="BP83" s="273" t="str">
        <v>3.2.</v>
      </c>
      <c r="BQ83" s="273" t="str">
        <v xml:space="preserve">Saksbehandlere </v>
      </c>
      <c r="BR83" s="273">
        <v>0</v>
      </c>
      <c r="BS83" s="273">
        <v>0</v>
      </c>
      <c r="BT83" s="273">
        <v>0</v>
      </c>
      <c r="BU83" s="273">
        <v>0</v>
      </c>
      <c r="BV83" s="273">
        <v>0</v>
      </c>
      <c r="BW83" s="273">
        <v>0</v>
      </c>
      <c r="BX83" s="273">
        <v>0</v>
      </c>
      <c r="BY83" s="273" t="str">
        <v/>
      </c>
      <c r="BZ83" s="273" t="str">
        <v>20230131_1336</v>
      </c>
      <c r="CA83" s="273">
        <v>3</v>
      </c>
      <c r="CB83" s="302" t="b">
        <f t="shared" si="44"/>
        <v>1</v>
      </c>
      <c r="CD83" s="313">
        <v>0</v>
      </c>
      <c r="CE83" s="313" t="str">
        <v>P2.1e</v>
      </c>
      <c r="CF83"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83" s="313"/>
      <c r="CH83" s="313"/>
      <c r="CI83" s="313"/>
      <c r="CJ83" s="313"/>
      <c r="CK83" s="313"/>
      <c r="CL83" s="313"/>
      <c r="CM83" s="313"/>
      <c r="CN83" s="313">
        <v>0</v>
      </c>
      <c r="CO83" s="319" t="b">
        <f t="shared" si="65"/>
        <v>0</v>
      </c>
      <c r="CP83" s="319" t="b">
        <f t="shared" si="66"/>
        <v>0</v>
      </c>
      <c r="CQ83" s="319" t="b">
        <f t="shared" si="67"/>
        <v>0</v>
      </c>
      <c r="CR83" s="319" t="b">
        <f t="shared" si="45"/>
        <v>0</v>
      </c>
      <c r="CS83" s="430" t="b">
        <f t="shared" si="56"/>
        <v>0</v>
      </c>
      <c r="CT83" s="302" t="str">
        <f t="shared" si="57"/>
        <v/>
      </c>
      <c r="CU83" s="302" t="b">
        <f t="shared" si="58"/>
        <v>1</v>
      </c>
      <c r="CV83" s="319" t="b">
        <f t="shared" si="59"/>
        <v>0</v>
      </c>
      <c r="CW83" s="302" t="str">
        <f>'Forside og oppsummering'!$K$2</f>
        <v>20230131_1336</v>
      </c>
      <c r="CX83" s="302">
        <f t="shared" si="60"/>
        <v>4</v>
      </c>
      <c r="CY83" s="302" t="str">
        <f t="shared" si="61"/>
        <v/>
      </c>
      <c r="CZ83" s="435" t="str">
        <f t="shared" si="48"/>
        <v>P2.1e</v>
      </c>
      <c r="DA83" s="330">
        <f>'Forside og oppsummering'!$E$23</f>
        <v>0</v>
      </c>
      <c r="DB83" s="302" t="str">
        <f t="shared" si="62"/>
        <v>Prosjekt 2</v>
      </c>
      <c r="DC83" s="330" t="str">
        <f t="shared" si="49"/>
        <v>Overordnede prosjektdetaljer</v>
      </c>
      <c r="DD83" s="431" t="str">
        <f t="shared" si="50"/>
        <v>P2.1e</v>
      </c>
      <c r="DE83" s="302" t="str">
        <f t="shared" si="63"/>
        <v>P_.1e</v>
      </c>
      <c r="DF83" s="302" t="str">
        <f t="shared" si="64"/>
        <v>Status for tjenesteutviklingsprosjektet
- Besvares dersom dette er videreføring av et eksisterende tjenesteutviklingsprosjekt 
- Beskriv kort hva som er status for tjenesteutviklingsprosjektet og hvordan det går sammenlignet med den opprinnelige fremdriftsplanen</v>
      </c>
      <c r="DG83" s="328">
        <v>0</v>
      </c>
      <c r="DH83" s="328">
        <v>0</v>
      </c>
      <c r="DI83" s="328">
        <v>0</v>
      </c>
      <c r="DJ83" s="328">
        <v>0</v>
      </c>
      <c r="DK83" s="328">
        <v>0</v>
      </c>
      <c r="DL83" s="328">
        <v>0</v>
      </c>
      <c r="DM83" s="328">
        <v>0</v>
      </c>
      <c r="DN83" s="328">
        <v>0</v>
      </c>
      <c r="DO83" s="328" t="str">
        <v>20230131_1336</v>
      </c>
      <c r="DP83" s="328">
        <v>4</v>
      </c>
      <c r="EG83" s="271">
        <v>0</v>
      </c>
      <c r="EH83" s="271" t="str">
        <v>Kompetansetiltak (grunn-, videre- og etterutdanning)</v>
      </c>
      <c r="EI83" s="271" t="str">
        <v>Annen internopplæring / korte etterutdanninger /kurs mv.</v>
      </c>
      <c r="EJ83" s="271" t="str">
        <v>2.6d_saksbehandlerkommentar</v>
      </c>
      <c r="EK83" s="271" t="str">
        <v>2.6d_saksbehandlerkommentar</v>
      </c>
      <c r="EL83" s="271" t="str">
        <v>Eventuell tilbakemelding fra saksbehandler til kommunen angående Annen internopplæring / korte etterutdanninger /kurs mv.. (Det som skrives her fremkommer på tilskuddsbrevet til kommunen)</v>
      </c>
      <c r="EM83" s="271" t="str">
        <v/>
      </c>
      <c r="EN83" s="271" t="str">
        <v/>
      </c>
      <c r="EO83" s="271" t="str">
        <v/>
      </c>
      <c r="EP83" s="271" t="str">
        <v/>
      </c>
      <c r="EQ83" s="271" t="str">
        <v/>
      </c>
      <c r="ER83" s="271" t="str">
        <v/>
      </c>
      <c r="ES83" s="271" t="str">
        <v/>
      </c>
      <c r="ET83" s="271" t="str">
        <v/>
      </c>
      <c r="EU83" s="271" t="str">
        <v>20230131_1336</v>
      </c>
      <c r="EV83" s="271">
        <v>5</v>
      </c>
      <c r="EW83" s="275">
        <v>81</v>
      </c>
    </row>
    <row r="84" spans="5:153" x14ac:dyDescent="0.3">
      <c r="E84" s="262">
        <v>0</v>
      </c>
      <c r="F84" s="262">
        <v>0</v>
      </c>
      <c r="G84" s="262" t="str">
        <v/>
      </c>
      <c r="H84" s="262">
        <v>0</v>
      </c>
      <c r="I84" s="275"/>
      <c r="J84" s="275"/>
      <c r="K84" s="302" t="b">
        <f>H84='Kompetansetilskudd og BPA'!$E$12</f>
        <v>0</v>
      </c>
      <c r="L84" s="302" t="b">
        <f t="shared" si="46"/>
        <v>0</v>
      </c>
      <c r="M84" s="302" t="b">
        <f t="shared" si="51"/>
        <v>0</v>
      </c>
      <c r="N84" s="302">
        <f t="shared" si="52"/>
        <v>3</v>
      </c>
      <c r="O84" s="302" t="str">
        <f t="shared" si="53"/>
        <v/>
      </c>
      <c r="P84" s="302">
        <f t="shared" si="68"/>
        <v>0</v>
      </c>
      <c r="AC84" s="302" t="str">
        <f t="shared" si="54"/>
        <v/>
      </c>
      <c r="AD84" s="310"/>
      <c r="AE84" s="310"/>
      <c r="AF84" s="310"/>
      <c r="AG84" s="310"/>
      <c r="AH84" s="375">
        <f t="shared" si="55"/>
        <v>0</v>
      </c>
      <c r="AI84" s="372"/>
      <c r="AJ84" s="438">
        <v>0</v>
      </c>
      <c r="AK84" s="438">
        <v>0</v>
      </c>
      <c r="AL84" s="313">
        <v>0</v>
      </c>
      <c r="AM84" s="260">
        <v>0</v>
      </c>
      <c r="AN84" s="264" t="str">
        <v>3.3.</v>
      </c>
      <c r="AO84" s="264" t="str">
        <v/>
      </c>
      <c r="AP84" s="302">
        <f t="shared" si="36"/>
        <v>102</v>
      </c>
      <c r="AQ84" s="302" t="str">
        <f t="shared" si="37"/>
        <v/>
      </c>
      <c r="AR84" s="380" t="b">
        <v>0</v>
      </c>
      <c r="AS84" s="264" t="b">
        <v>0</v>
      </c>
      <c r="AT84" s="272">
        <v>0</v>
      </c>
      <c r="AU84" s="272" t="str">
        <v>Opplæringstilskudd BPA (brukerstyrt personlig assistanse)</v>
      </c>
      <c r="AV84" s="272" t="str">
        <v/>
      </c>
      <c r="AW84" s="272" t="str">
        <v>3.3.</v>
      </c>
      <c r="AX84" s="272" t="str">
        <v>3.3.</v>
      </c>
      <c r="AY84" s="272" t="str">
        <v xml:space="preserve">Assistenter </v>
      </c>
      <c r="AZ84" s="302" cm="1">
        <f t="array" ref="AZ84">IF(OR($AR84,$AS84),"",IF(AND(NOT($AP84=FALSE),NOT(AZ$2=FALSE)),INDEX('Kompetansetilskudd og BPA'!$A$1:$R$149,$AP84,AZ$2),""))</f>
        <v>0</v>
      </c>
      <c r="BA84" s="302" cm="1">
        <f t="array" ref="BA84">IF(OR($AR84,$AS84),"",IF(AND(NOT($AP84=FALSE),NOT(BA$2=FALSE)),INDEX('Kompetansetilskudd og BPA'!$A$1:$R$149,$AP84,BA$2),""))</f>
        <v>0</v>
      </c>
      <c r="BB84" s="302" t="str" cm="1">
        <f t="array" ref="BB84">IF(OR($AR84,$AS84),"",IF(AND(NOT($AP84=FALSE),NOT(BB$2=FALSE)),INDEX('Kompetansetilskudd og BPA'!$A$1:$R$149,$AP84,BB$2),""))</f>
        <v/>
      </c>
      <c r="BC84" s="302" cm="1">
        <f t="array" ref="BC84">IF(OR($AR84,$AS84),"",IF(AND(NOT($AP84=FALSE),NOT(BC$2=FALSE)),INDEX('Kompetansetilskudd og BPA'!$A$1:$R$149,$AP84,BC$2),""))</f>
        <v>0</v>
      </c>
      <c r="BD84" s="302" cm="1">
        <f t="array" ref="BD84">IF(OR($AR84,$AS84),"",IF(AND(NOT($AP84=FALSE),NOT(BD$2=FALSE)),INDEX('Kompetansetilskudd og BPA'!$A$1:$R$149,$AP84,BD$2),""))</f>
        <v>0</v>
      </c>
      <c r="BE84" s="302" cm="1">
        <f t="array" ref="BE84">IF(OR($AR84,$AS84),"",IF(AND(NOT($AP84=FALSE),NOT(BE$2=FALSE)),INDEX('Kompetansetilskudd og BPA'!$A$1:$R$149,$AP84,BE$2),""))</f>
        <v>0</v>
      </c>
      <c r="BF84" s="302" t="str" cm="1">
        <f t="array" ref="BF84">IF(OR($AR84,$AS84),"",IF(AND(NOT($AP84=FALSE),NOT(BF$2=FALSE)),INDEX('Kompetansetilskudd og BPA'!$A$1:$R$149,$AP84,BF$2),""))</f>
        <v/>
      </c>
      <c r="BG84" s="302" cm="1">
        <f t="array" ref="BG84">IF(OR($AR84,$AS84),"",IF(AND(NOT($AP84=FALSE),NOT(BG$2=FALSE)),INDEX('Kompetansetilskudd og BPA'!$A$1:$R$149,$AP84,BG$2),""))</f>
        <v>0</v>
      </c>
      <c r="BH84" s="302" cm="1">
        <f t="array" ref="BH84">IF(OR($AR84,$AS84),"",IF(AND(NOT($AP84=FALSE),NOT(BH$2=FALSE)),INDEX('Kompetansetilskudd og BPA'!$A$1:$R$149,$AP84,BH$2),""))</f>
        <v>0</v>
      </c>
      <c r="BI84" s="302" t="str" cm="1">
        <f t="array" ref="BI84">IF(OR(AR84,AS84),"",IF(AND(NOT(BI$2=FALSE),NOT(AQ84="")),INDEX('Kompetansetilskudd og BPA'!$A$1:$R$149,$AQ84,BI$2),""))</f>
        <v/>
      </c>
      <c r="BJ84" s="376" t="str">
        <f>'Forside og oppsummering'!$K$2</f>
        <v>20230131_1336</v>
      </c>
      <c r="BK84" s="272">
        <v>3</v>
      </c>
      <c r="BL84" s="273">
        <v>0</v>
      </c>
      <c r="BM84" s="273" t="str">
        <v>Opplæringstilskudd BPA (brukerstyrt personlig assistanse)</v>
      </c>
      <c r="BN84" s="273" t="str">
        <v/>
      </c>
      <c r="BO84" s="273" t="str">
        <v>3.3.</v>
      </c>
      <c r="BP84" s="273" t="str">
        <v>3.3.</v>
      </c>
      <c r="BQ84" s="273" t="str">
        <v xml:space="preserve">Assistenter </v>
      </c>
      <c r="BR84" s="273">
        <v>0</v>
      </c>
      <c r="BS84" s="273">
        <v>0</v>
      </c>
      <c r="BT84" s="273">
        <v>0</v>
      </c>
      <c r="BU84" s="273">
        <v>0</v>
      </c>
      <c r="BV84" s="273">
        <v>0</v>
      </c>
      <c r="BW84" s="273">
        <v>0</v>
      </c>
      <c r="BX84" s="273">
        <v>0</v>
      </c>
      <c r="BY84" s="273" t="str">
        <v/>
      </c>
      <c r="BZ84" s="273" t="str">
        <v>20230131_1336</v>
      </c>
      <c r="CA84" s="273">
        <v>3</v>
      </c>
      <c r="CB84" s="302" t="b">
        <f t="shared" si="44"/>
        <v>1</v>
      </c>
      <c r="CD84" s="313">
        <v>0</v>
      </c>
      <c r="CE84" s="313">
        <v>0</v>
      </c>
      <c r="CF84" s="313">
        <v>0</v>
      </c>
      <c r="CG84" s="313"/>
      <c r="CH84" s="313"/>
      <c r="CI84" s="313"/>
      <c r="CJ84" s="313"/>
      <c r="CK84" s="313"/>
      <c r="CL84" s="313"/>
      <c r="CM84" s="313"/>
      <c r="CN84" s="313">
        <v>0</v>
      </c>
      <c r="CO84" s="319" t="b">
        <f t="shared" si="65"/>
        <v>0</v>
      </c>
      <c r="CP84" s="319" t="b">
        <f t="shared" si="66"/>
        <v>0</v>
      </c>
      <c r="CQ84" s="319" t="b">
        <f t="shared" si="67"/>
        <v>0</v>
      </c>
      <c r="CR84" s="319" t="b">
        <f t="shared" si="45"/>
        <v>1</v>
      </c>
      <c r="CS84" s="430" t="b">
        <f t="shared" si="56"/>
        <v>1</v>
      </c>
      <c r="CT84" s="302" t="str">
        <f t="shared" si="57"/>
        <v/>
      </c>
      <c r="CU84" s="302" t="b">
        <f t="shared" si="58"/>
        <v>1</v>
      </c>
      <c r="CV84" s="319" t="b">
        <f t="shared" si="59"/>
        <v>0</v>
      </c>
      <c r="CW84" s="302" t="str">
        <f>'Forside og oppsummering'!$K$2</f>
        <v>20230131_1336</v>
      </c>
      <c r="CX84" s="302">
        <f t="shared" si="60"/>
        <v>6</v>
      </c>
      <c r="CY84" s="302" t="str">
        <f t="shared" si="61"/>
        <v/>
      </c>
      <c r="CZ84" s="435">
        <f t="shared" si="48"/>
        <v>0</v>
      </c>
      <c r="DA84" s="330">
        <f>'Forside og oppsummering'!$E$23</f>
        <v>0</v>
      </c>
      <c r="DB84" s="302" t="str">
        <f t="shared" si="62"/>
        <v>Prosjekt 2</v>
      </c>
      <c r="DC84" s="330" t="str">
        <f t="shared" si="49"/>
        <v>Overordnede prosjektdetaljer</v>
      </c>
      <c r="DD84" s="431" t="str">
        <f t="shared" si="50"/>
        <v>P2.1e_end</v>
      </c>
      <c r="DE84" s="302" t="str">
        <f t="shared" si="63"/>
        <v>P_.1e_end</v>
      </c>
      <c r="DF84" s="302" t="str">
        <f t="shared" si="64"/>
        <v/>
      </c>
      <c r="DG84" s="328">
        <v>0</v>
      </c>
      <c r="DH84" s="328">
        <v>0</v>
      </c>
      <c r="DI84" s="328">
        <v>0</v>
      </c>
      <c r="DJ84" s="328">
        <v>0</v>
      </c>
      <c r="DK84" s="328">
        <v>0</v>
      </c>
      <c r="DL84" s="328">
        <v>0</v>
      </c>
      <c r="DM84" s="328">
        <v>0</v>
      </c>
      <c r="DN84" s="328">
        <v>0</v>
      </c>
      <c r="DO84" s="328" t="str">
        <v>20230131_1336</v>
      </c>
      <c r="DP84" s="328">
        <v>6</v>
      </c>
      <c r="EG84" s="271">
        <v>0</v>
      </c>
      <c r="EH84" s="271" t="str">
        <v>Kompetansetiltak (grunn-, videre- og etterutdanning)</v>
      </c>
      <c r="EI84" s="271" t="str">
        <v>Annen internopplæring / korte etterutdanninger /kurs mv.</v>
      </c>
      <c r="EJ84" s="271" t="str">
        <v>2.6d_end</v>
      </c>
      <c r="EK84" s="271" t="str">
        <v>2.6d_end</v>
      </c>
      <c r="EL84" s="271" t="str">
        <v/>
      </c>
      <c r="EM84" s="271" t="str">
        <v/>
      </c>
      <c r="EN84" s="271" t="str">
        <v/>
      </c>
      <c r="EO84" s="271" t="str">
        <v/>
      </c>
      <c r="EP84" s="271" t="str">
        <v/>
      </c>
      <c r="EQ84" s="271" t="str">
        <v/>
      </c>
      <c r="ER84" s="271" t="str">
        <v/>
      </c>
      <c r="ES84" s="271" t="str">
        <v/>
      </c>
      <c r="ET84" s="271" t="str">
        <v/>
      </c>
      <c r="EU84" s="271" t="str">
        <v>20230131_1336</v>
      </c>
      <c r="EV84" s="271">
        <v>6</v>
      </c>
      <c r="EW84" s="275">
        <v>82</v>
      </c>
    </row>
    <row r="85" spans="5:153" x14ac:dyDescent="0.3">
      <c r="E85" s="262">
        <v>0</v>
      </c>
      <c r="F85" s="262">
        <v>0</v>
      </c>
      <c r="G85" s="262">
        <v>0</v>
      </c>
      <c r="H85" s="262" t="str">
        <v>Utdanningstype</v>
      </c>
      <c r="I85" s="275"/>
      <c r="J85" s="275"/>
      <c r="K85" s="302" t="b">
        <f>H85='Kompetansetilskudd og BPA'!$E$12</f>
        <v>0</v>
      </c>
      <c r="L85" s="302" t="b">
        <f t="shared" si="46"/>
        <v>0</v>
      </c>
      <c r="M85" s="302" t="b">
        <f t="shared" si="51"/>
        <v>0</v>
      </c>
      <c r="N85" s="302" t="b">
        <f t="shared" si="52"/>
        <v>0</v>
      </c>
      <c r="O85" s="302" t="b">
        <f t="shared" si="53"/>
        <v>0</v>
      </c>
      <c r="P85" s="302" t="b">
        <f t="shared" si="68"/>
        <v>0</v>
      </c>
      <c r="AC85" s="302" t="str">
        <f t="shared" si="54"/>
        <v/>
      </c>
      <c r="AD85" s="310"/>
      <c r="AE85" s="310"/>
      <c r="AF85" s="310"/>
      <c r="AG85" s="310"/>
      <c r="AH85" s="375">
        <f t="shared" si="55"/>
        <v>0</v>
      </c>
      <c r="AI85" s="372"/>
      <c r="AJ85" s="438">
        <v>0</v>
      </c>
      <c r="AK85" s="438">
        <v>0</v>
      </c>
      <c r="AL85" s="313">
        <v>0</v>
      </c>
      <c r="AM85" s="260">
        <v>0</v>
      </c>
      <c r="AN85" s="264">
        <v>3</v>
      </c>
      <c r="AO85" s="264" t="str">
        <v/>
      </c>
      <c r="AP85" s="302">
        <f t="shared" si="36"/>
        <v>103</v>
      </c>
      <c r="AQ85" s="302" t="str">
        <f t="shared" si="37"/>
        <v/>
      </c>
      <c r="AR85" s="380" t="b">
        <v>1</v>
      </c>
      <c r="AS85" s="264" t="b">
        <v>0</v>
      </c>
      <c r="AT85" s="377">
        <v>0</v>
      </c>
      <c r="AU85" s="377" t="str">
        <v>Opplæringstilskudd BPA (brukerstyrt personlig assistanse)</v>
      </c>
      <c r="AV85" s="377" t="str">
        <v/>
      </c>
      <c r="AW85" s="377" t="str">
        <v>3_saksbehandlerkommentar</v>
      </c>
      <c r="AX85" s="377" t="str">
        <v>3_saksbehandlerkommentar</v>
      </c>
      <c r="AY85" s="377" t="str">
        <v>Eventuell tilbakemelding fra saksbehandler til kommunen angående Opplæringstilskudd BPA (brukerstyrt personlig assistanse). (Det som skrives her fremkommer på tilskuddsbrevet til kommunen)</v>
      </c>
      <c r="AZ85" s="302" t="str" cm="1">
        <f t="array" ref="AZ85">IF(OR($AR85,$AS85),"",IF(AND(NOT($AP85=FALSE),NOT(AZ$2=FALSE)),INDEX('Kompetansetilskudd og BPA'!$A$1:$R$149,$AP85,AZ$2),""))</f>
        <v/>
      </c>
      <c r="BA85" s="302" t="str" cm="1">
        <f t="array" ref="BA85">IF(OR($AR85,$AS85),"",IF(AND(NOT($AP85=FALSE),NOT(BA$2=FALSE)),INDEX('Kompetansetilskudd og BPA'!$A$1:$R$149,$AP85,BA$2),""))</f>
        <v/>
      </c>
      <c r="BB85" s="302" t="str" cm="1">
        <f t="array" ref="BB85">IF(OR($AR85,$AS85),"",IF(AND(NOT($AP85=FALSE),NOT(BB$2=FALSE)),INDEX('Kompetansetilskudd og BPA'!$A$1:$R$149,$AP85,BB$2),""))</f>
        <v/>
      </c>
      <c r="BC85" s="302" t="str" cm="1">
        <f t="array" ref="BC85">IF(OR($AR85,$AS85),"",IF(AND(NOT($AP85=FALSE),NOT(BC$2=FALSE)),INDEX('Kompetansetilskudd og BPA'!$A$1:$R$149,$AP85,BC$2),""))</f>
        <v/>
      </c>
      <c r="BD85" s="302" t="str" cm="1">
        <f t="array" ref="BD85">IF(OR($AR85,$AS85),"",IF(AND(NOT($AP85=FALSE),NOT(BD$2=FALSE)),INDEX('Kompetansetilskudd og BPA'!$A$1:$R$149,$AP85,BD$2),""))</f>
        <v/>
      </c>
      <c r="BE85" s="302" t="str" cm="1">
        <f t="array" ref="BE85">IF(OR($AR85,$AS85),"",IF(AND(NOT($AP85=FALSE),NOT(BE$2=FALSE)),INDEX('Kompetansetilskudd og BPA'!$A$1:$R$149,$AP85,BE$2),""))</f>
        <v/>
      </c>
      <c r="BF85" s="302" t="str" cm="1">
        <f t="array" ref="BF85">IF(OR($AR85,$AS85),"",IF(AND(NOT($AP85=FALSE),NOT(BF$2=FALSE)),INDEX('Kompetansetilskudd og BPA'!$A$1:$R$149,$AP85,BF$2),""))</f>
        <v/>
      </c>
      <c r="BG85" s="302" t="str" cm="1">
        <f t="array" ref="BG85">IF(OR($AR85,$AS85),"",IF(AND(NOT($AP85=FALSE),NOT(BG$2=FALSE)),INDEX('Kompetansetilskudd og BPA'!$A$1:$R$149,$AP85,BG$2),""))</f>
        <v/>
      </c>
      <c r="BH85" s="302" t="str" cm="1">
        <f t="array" ref="BH85">IF(OR($AR85,$AS85),"",IF(AND(NOT($AP85=FALSE),NOT(BH$2=FALSE)),INDEX('Kompetansetilskudd og BPA'!$A$1:$R$149,$AP85,BH$2),""))</f>
        <v/>
      </c>
      <c r="BI85" s="302" t="str" cm="1">
        <f t="array" ref="BI85">IF(OR(AR85,AS85),"",IF(AND(NOT(BI$2=FALSE),NOT(AQ85="")),INDEX('Kompetansetilskudd og BPA'!$A$1:$R$149,$AQ85,BI$2),""))</f>
        <v/>
      </c>
      <c r="BJ85" s="376" t="str">
        <f>'Forside og oppsummering'!$K$2</f>
        <v>20230131_1336</v>
      </c>
      <c r="BK85" s="272">
        <v>5</v>
      </c>
      <c r="BL85" s="273">
        <v>0</v>
      </c>
      <c r="BM85" s="273" t="str">
        <v>Opplæringstilskudd BPA (brukerstyrt personlig assistanse)</v>
      </c>
      <c r="BN85" s="273" t="str">
        <v/>
      </c>
      <c r="BO85" s="273" t="str">
        <v>3_saksbehandlerkommentar</v>
      </c>
      <c r="BP85" s="273" t="str">
        <v>3_saksbehandlerkommentar</v>
      </c>
      <c r="BQ85" s="273" t="str">
        <v>Eventuell tilbakemelding fra saksbehandler til kommunen angående Opplæringstilskudd BPA (brukerstyrt personlig assistanse). (Det som skrives her fremkommer på tilskuddsbrevet til kommunen)</v>
      </c>
      <c r="BR85" s="273" t="str">
        <v/>
      </c>
      <c r="BS85" s="273" t="str">
        <v/>
      </c>
      <c r="BT85" s="273" t="str">
        <v/>
      </c>
      <c r="BU85" s="273" t="str">
        <v/>
      </c>
      <c r="BV85" s="273" t="str">
        <v/>
      </c>
      <c r="BW85" s="273" t="str">
        <v/>
      </c>
      <c r="BX85" s="273" t="str">
        <v/>
      </c>
      <c r="BY85" s="273" t="str">
        <v/>
      </c>
      <c r="BZ85" s="273" t="str">
        <v>20230131_1336</v>
      </c>
      <c r="CA85" s="273">
        <v>5</v>
      </c>
      <c r="CB85" s="302" t="b">
        <f t="shared" si="44"/>
        <v>1</v>
      </c>
      <c r="CD85" s="313" t="str">
        <v>P2.2</v>
      </c>
      <c r="CE85" s="313" t="str">
        <v>Tema for tjenesteutviklingsprosjekt 2.</v>
      </c>
      <c r="CF85" s="313">
        <v>0</v>
      </c>
      <c r="CG85" s="313"/>
      <c r="CH85" s="313"/>
      <c r="CI85" s="313"/>
      <c r="CJ85" s="313"/>
      <c r="CK85" s="313"/>
      <c r="CL85" s="313"/>
      <c r="CM85" s="313"/>
      <c r="CN85" s="313">
        <v>0</v>
      </c>
      <c r="CO85" s="319" t="b">
        <f t="shared" si="65"/>
        <v>1</v>
      </c>
      <c r="CP85" s="319" t="b">
        <f t="shared" si="66"/>
        <v>0</v>
      </c>
      <c r="CQ85" s="319" t="b">
        <f t="shared" si="67"/>
        <v>0</v>
      </c>
      <c r="CR85" s="319" t="b">
        <f t="shared" si="45"/>
        <v>0</v>
      </c>
      <c r="CS85" s="430" t="b">
        <f t="shared" si="56"/>
        <v>0</v>
      </c>
      <c r="CT85" s="302" t="str">
        <f t="shared" si="57"/>
        <v/>
      </c>
      <c r="CU85" s="302" t="b">
        <f t="shared" si="58"/>
        <v>1</v>
      </c>
      <c r="CV85" s="319" t="b">
        <f t="shared" si="59"/>
        <v>0</v>
      </c>
      <c r="CW85" s="302" t="str">
        <f>'Forside og oppsummering'!$K$2</f>
        <v>20230131_1336</v>
      </c>
      <c r="CX85" s="302">
        <f t="shared" si="60"/>
        <v>2</v>
      </c>
      <c r="CY85" s="302" t="str">
        <f t="shared" si="61"/>
        <v/>
      </c>
      <c r="CZ85" s="435" t="str">
        <f t="shared" si="48"/>
        <v>P2.2</v>
      </c>
      <c r="DA85" s="330">
        <f>'Forside og oppsummering'!$E$23</f>
        <v>0</v>
      </c>
      <c r="DB85" s="302" t="str">
        <f t="shared" si="62"/>
        <v>Prosjekt 2</v>
      </c>
      <c r="DC85" s="330" t="str">
        <f t="shared" si="49"/>
        <v>Tema for tjenesteutviklingsprosjekt 2.</v>
      </c>
      <c r="DD85" s="431" t="str">
        <f t="shared" si="50"/>
        <v>P2.2</v>
      </c>
      <c r="DE85" s="302" t="str">
        <f t="shared" si="63"/>
        <v>P_.2</v>
      </c>
      <c r="DF85" s="302">
        <f t="shared" si="64"/>
        <v>0</v>
      </c>
      <c r="DG85" s="328">
        <v>0</v>
      </c>
      <c r="DH85" s="328">
        <v>0</v>
      </c>
      <c r="DI85" s="328">
        <v>0</v>
      </c>
      <c r="DJ85" s="328">
        <v>0</v>
      </c>
      <c r="DK85" s="328">
        <v>0</v>
      </c>
      <c r="DL85" s="328">
        <v>0</v>
      </c>
      <c r="DM85" s="328">
        <v>0</v>
      </c>
      <c r="DN85" s="328">
        <v>0</v>
      </c>
      <c r="DO85" s="328" t="str">
        <v>20230131_1336</v>
      </c>
      <c r="DP85" s="328">
        <v>2</v>
      </c>
      <c r="EG85" s="271">
        <v>0</v>
      </c>
      <c r="EH85" s="271" t="str">
        <v>Opplæringstilskudd BPA (brukerstyrt personlig assistanse)</v>
      </c>
      <c r="EI85" s="271" t="str">
        <v/>
      </c>
      <c r="EJ85" s="271" t="str">
        <v>3.</v>
      </c>
      <c r="EK85" s="271" t="str">
        <v>3.</v>
      </c>
      <c r="EL85" s="271" t="str">
        <v/>
      </c>
      <c r="EM85" s="271">
        <v>0</v>
      </c>
      <c r="EN85" s="271">
        <v>0</v>
      </c>
      <c r="EO85" s="271">
        <v>0</v>
      </c>
      <c r="EP85" s="271">
        <v>0</v>
      </c>
      <c r="EQ85" s="271">
        <v>0</v>
      </c>
      <c r="ER85" s="271">
        <v>0</v>
      </c>
      <c r="ES85" s="271">
        <v>0</v>
      </c>
      <c r="ET85" s="271" t="str">
        <v/>
      </c>
      <c r="EU85" s="271" t="str">
        <v>20230131_1336</v>
      </c>
      <c r="EV85" s="271">
        <v>1</v>
      </c>
      <c r="EW85" s="275">
        <v>83</v>
      </c>
    </row>
    <row r="86" spans="5:153" x14ac:dyDescent="0.3">
      <c r="E86" s="262">
        <v>0</v>
      </c>
      <c r="F86" s="262">
        <v>0</v>
      </c>
      <c r="G86" s="262" t="str">
        <v>2.6a</v>
      </c>
      <c r="H86" s="262" t="str">
        <v>Psykisk helsearbeid og rusarbeid</v>
      </c>
      <c r="I86" s="275"/>
      <c r="J86" s="275"/>
      <c r="K86" s="302" t="b">
        <f>H86='Kompetansetilskudd og BPA'!$E$12</f>
        <v>0</v>
      </c>
      <c r="L86" s="302" t="b">
        <f t="shared" si="46"/>
        <v>0</v>
      </c>
      <c r="M86" s="302" t="b">
        <f t="shared" si="51"/>
        <v>0</v>
      </c>
      <c r="N86" s="302">
        <f t="shared" si="52"/>
        <v>3</v>
      </c>
      <c r="O86" s="302" t="str">
        <f t="shared" si="53"/>
        <v>2.6a</v>
      </c>
      <c r="P86" s="302" t="str">
        <f t="shared" si="68"/>
        <v>Psykisk helsearbeid og rusarbeid</v>
      </c>
      <c r="AC86" s="302" t="str">
        <f t="shared" si="54"/>
        <v/>
      </c>
      <c r="AD86" s="310"/>
      <c r="AE86" s="310"/>
      <c r="AF86" s="310"/>
      <c r="AG86" s="310"/>
      <c r="AH86" s="375">
        <f t="shared" si="55"/>
        <v>0</v>
      </c>
      <c r="AI86" s="372"/>
      <c r="AJ86" s="438">
        <v>0</v>
      </c>
      <c r="AK86" s="438">
        <v>0</v>
      </c>
      <c r="AL86" s="313">
        <v>0</v>
      </c>
      <c r="AM86" s="260">
        <v>0</v>
      </c>
      <c r="AN86" s="264">
        <v>3</v>
      </c>
      <c r="AO86" s="264" t="str">
        <v/>
      </c>
      <c r="AP86" s="302">
        <f t="shared" si="36"/>
        <v>103</v>
      </c>
      <c r="AQ86" s="302" t="str">
        <f t="shared" si="37"/>
        <v/>
      </c>
      <c r="AR86" s="380" t="b">
        <v>0</v>
      </c>
      <c r="AS86" s="264" t="b">
        <v>1</v>
      </c>
      <c r="AT86" s="377">
        <v>0</v>
      </c>
      <c r="AU86" s="377" t="str">
        <v>Opplæringstilskudd BPA (brukerstyrt personlig assistanse)</v>
      </c>
      <c r="AV86" s="377" t="str">
        <v/>
      </c>
      <c r="AW86" s="377" t="str">
        <v>3_end</v>
      </c>
      <c r="AX86" s="377" t="str">
        <v>3_end</v>
      </c>
      <c r="AY86" s="377" t="str">
        <v/>
      </c>
      <c r="AZ86" s="302" t="str" cm="1">
        <f t="array" ref="AZ86">IF(OR($AR86,$AS86),"",IF(AND(NOT($AP86=FALSE),NOT(AZ$2=FALSE)),INDEX('Kompetansetilskudd og BPA'!$A$1:$R$149,$AP86,AZ$2),""))</f>
        <v/>
      </c>
      <c r="BA86" s="302" t="str" cm="1">
        <f t="array" ref="BA86">IF(OR($AR86,$AS86),"",IF(AND(NOT($AP86=FALSE),NOT(BA$2=FALSE)),INDEX('Kompetansetilskudd og BPA'!$A$1:$R$149,$AP86,BA$2),""))</f>
        <v/>
      </c>
      <c r="BB86" s="302" t="str" cm="1">
        <f t="array" ref="BB86">IF(OR($AR86,$AS86),"",IF(AND(NOT($AP86=FALSE),NOT(BB$2=FALSE)),INDEX('Kompetansetilskudd og BPA'!$A$1:$R$149,$AP86,BB$2),""))</f>
        <v/>
      </c>
      <c r="BC86" s="302" t="str" cm="1">
        <f t="array" ref="BC86">IF(OR($AR86,$AS86),"",IF(AND(NOT($AP86=FALSE),NOT(BC$2=FALSE)),INDEX('Kompetansetilskudd og BPA'!$A$1:$R$149,$AP86,BC$2),""))</f>
        <v/>
      </c>
      <c r="BD86" s="302" t="str" cm="1">
        <f t="array" ref="BD86">IF(OR($AR86,$AS86),"",IF(AND(NOT($AP86=FALSE),NOT(BD$2=FALSE)),INDEX('Kompetansetilskudd og BPA'!$A$1:$R$149,$AP86,BD$2),""))</f>
        <v/>
      </c>
      <c r="BE86" s="302" t="str" cm="1">
        <f t="array" ref="BE86">IF(OR($AR86,$AS86),"",IF(AND(NOT($AP86=FALSE),NOT(BE$2=FALSE)),INDEX('Kompetansetilskudd og BPA'!$A$1:$R$149,$AP86,BE$2),""))</f>
        <v/>
      </c>
      <c r="BF86" s="302" t="str" cm="1">
        <f t="array" ref="BF86">IF(OR($AR86,$AS86),"",IF(AND(NOT($AP86=FALSE),NOT(BF$2=FALSE)),INDEX('Kompetansetilskudd og BPA'!$A$1:$R$149,$AP86,BF$2),""))</f>
        <v/>
      </c>
      <c r="BG86" s="302" t="str" cm="1">
        <f t="array" ref="BG86">IF(OR($AR86,$AS86),"",IF(AND(NOT($AP86=FALSE),NOT(BG$2=FALSE)),INDEX('Kompetansetilskudd og BPA'!$A$1:$R$149,$AP86,BG$2),""))</f>
        <v/>
      </c>
      <c r="BH86" s="302" t="str" cm="1">
        <f t="array" ref="BH86">IF(OR($AR86,$AS86),"",IF(AND(NOT($AP86=FALSE),NOT(BH$2=FALSE)),INDEX('Kompetansetilskudd og BPA'!$A$1:$R$149,$AP86,BH$2),""))</f>
        <v/>
      </c>
      <c r="BI86" s="302" t="str" cm="1">
        <f t="array" ref="BI86">IF(OR(AR86,AS86),"",IF(AND(NOT(BI$2=FALSE),NOT(AQ86="")),INDEX('Kompetansetilskudd og BPA'!$A$1:$R$149,$AQ86,BI$2),""))</f>
        <v/>
      </c>
      <c r="BJ86" s="376" t="str">
        <f>'Forside og oppsummering'!$K$2</f>
        <v>20230131_1336</v>
      </c>
      <c r="BK86" s="272">
        <v>6</v>
      </c>
      <c r="BL86" s="273">
        <v>0</v>
      </c>
      <c r="BM86" s="273" t="str">
        <v>Opplæringstilskudd BPA (brukerstyrt personlig assistanse)</v>
      </c>
      <c r="BN86" s="273" t="str">
        <v/>
      </c>
      <c r="BO86" s="273" t="str">
        <v>3_end</v>
      </c>
      <c r="BP86" s="273" t="str">
        <v>3_end</v>
      </c>
      <c r="BQ86" s="273" t="str">
        <v/>
      </c>
      <c r="BR86" s="273" t="str">
        <v/>
      </c>
      <c r="BS86" s="273" t="str">
        <v/>
      </c>
      <c r="BT86" s="273" t="str">
        <v/>
      </c>
      <c r="BU86" s="273" t="str">
        <v/>
      </c>
      <c r="BV86" s="273" t="str">
        <v/>
      </c>
      <c r="BW86" s="273" t="str">
        <v/>
      </c>
      <c r="BX86" s="273" t="str">
        <v/>
      </c>
      <c r="BY86" s="273" t="str">
        <v/>
      </c>
      <c r="BZ86" s="273" t="str">
        <v>20230131_1336</v>
      </c>
      <c r="CA86" s="273">
        <v>6</v>
      </c>
      <c r="CB86" s="302" t="b">
        <f t="shared" si="44"/>
        <v>1</v>
      </c>
      <c r="CD86" s="313">
        <v>0</v>
      </c>
      <c r="CE86" s="313" t="str">
        <v>Det er kun mulig å markere et tema. Velg temaet som er mest dekkende for prosjektets innretning med "Ja".</v>
      </c>
      <c r="CF86" s="313">
        <v>0</v>
      </c>
      <c r="CG86" s="313"/>
      <c r="CH86" s="313"/>
      <c r="CI86" s="313"/>
      <c r="CJ86" s="313"/>
      <c r="CK86" s="313"/>
      <c r="CL86" s="313"/>
      <c r="CM86" s="313"/>
      <c r="CN86" s="313">
        <v>0</v>
      </c>
      <c r="CO86" s="319" t="b">
        <f t="shared" si="65"/>
        <v>0</v>
      </c>
      <c r="CP86" s="319" t="b">
        <f t="shared" si="66"/>
        <v>0</v>
      </c>
      <c r="CQ86" s="319" t="b">
        <f t="shared" si="67"/>
        <v>0</v>
      </c>
      <c r="CR86" s="319" t="b">
        <f t="shared" si="45"/>
        <v>1</v>
      </c>
      <c r="CS86" s="430" t="b">
        <f t="shared" si="56"/>
        <v>0</v>
      </c>
      <c r="CT86" s="302" t="str">
        <f t="shared" si="57"/>
        <v/>
      </c>
      <c r="CU86" s="302" t="b">
        <f t="shared" si="58"/>
        <v>1</v>
      </c>
      <c r="CV86" s="319" t="b">
        <f t="shared" si="59"/>
        <v>0</v>
      </c>
      <c r="CW86" s="302" t="str">
        <f>'Forside og oppsummering'!$K$2</f>
        <v>20230131_1336</v>
      </c>
      <c r="CX86" s="302">
        <f t="shared" si="60"/>
        <v>4</v>
      </c>
      <c r="CY86" s="302" t="str">
        <f t="shared" si="61"/>
        <v/>
      </c>
      <c r="CZ86" s="435" t="str">
        <f t="shared" si="48"/>
        <v>Det er kun mulig å markere et tema. Velg temaet som er mest dekkende for prosjektets innretning med "Ja".</v>
      </c>
      <c r="DA86" s="330">
        <f>'Forside og oppsummering'!$E$23</f>
        <v>0</v>
      </c>
      <c r="DB86" s="302" t="str">
        <f t="shared" si="62"/>
        <v>Prosjekt 2</v>
      </c>
      <c r="DC86" s="330" t="str">
        <f t="shared" si="49"/>
        <v>Tema for tjenesteutviklingsprosjekt 2.</v>
      </c>
      <c r="DD86" s="431" t="str">
        <f t="shared" si="50"/>
        <v>Det er kun mulig å markere et tema. Velg temaet som er mest dekkende for prosjektets innretning med "Ja".</v>
      </c>
      <c r="DE86" s="302" t="str">
        <f t="shared" si="63"/>
        <v>P_t er kun mulig å markere et tema. Velg temaet som er mest dekkende for prosjektets innretning med "Ja".</v>
      </c>
      <c r="DF86" s="302">
        <f t="shared" si="64"/>
        <v>0</v>
      </c>
      <c r="DG86" s="328">
        <v>0</v>
      </c>
      <c r="DH86" s="328">
        <v>0</v>
      </c>
      <c r="DI86" s="328">
        <v>0</v>
      </c>
      <c r="DJ86" s="328">
        <v>0</v>
      </c>
      <c r="DK86" s="328">
        <v>0</v>
      </c>
      <c r="DL86" s="328">
        <v>0</v>
      </c>
      <c r="DM86" s="328">
        <v>0</v>
      </c>
      <c r="DN86" s="328">
        <v>0</v>
      </c>
      <c r="DO86" s="328" t="str">
        <v>20230131_1336</v>
      </c>
      <c r="DP86" s="328">
        <v>4</v>
      </c>
      <c r="EG86" s="271">
        <v>0</v>
      </c>
      <c r="EH86" s="271" t="str">
        <v>Opplæringstilskudd BPA (brukerstyrt personlig assistanse)</v>
      </c>
      <c r="EI86" s="271" t="str">
        <v/>
      </c>
      <c r="EJ86" s="271" t="str">
        <v>3.1.</v>
      </c>
      <c r="EK86" s="271" t="str">
        <v>3.1.</v>
      </c>
      <c r="EL86" s="271" t="str">
        <v xml:space="preserve">Arbeidsledere </v>
      </c>
      <c r="EM86" s="271">
        <v>0</v>
      </c>
      <c r="EN86" s="271">
        <v>0</v>
      </c>
      <c r="EO86" s="271">
        <v>0</v>
      </c>
      <c r="EP86" s="271">
        <v>0</v>
      </c>
      <c r="EQ86" s="271">
        <v>0</v>
      </c>
      <c r="ER86" s="271">
        <v>0</v>
      </c>
      <c r="ES86" s="271">
        <v>0</v>
      </c>
      <c r="ET86" s="271" t="str">
        <v/>
      </c>
      <c r="EU86" s="271" t="str">
        <v>20230131_1336</v>
      </c>
      <c r="EV86" s="271">
        <v>3</v>
      </c>
      <c r="EW86" s="275">
        <v>84</v>
      </c>
    </row>
    <row r="87" spans="5:153" x14ac:dyDescent="0.3">
      <c r="E87" s="262">
        <v>0</v>
      </c>
      <c r="F87" s="262">
        <v>0</v>
      </c>
      <c r="G87" s="262" t="str">
        <v>2.6b</v>
      </c>
      <c r="H87" s="262" t="str">
        <v>Kreftomsorg/lindrende pleie</v>
      </c>
      <c r="I87" s="275"/>
      <c r="J87" s="275"/>
      <c r="K87" s="302" t="b">
        <f>H87='Kompetansetilskudd og BPA'!$E$12</f>
        <v>0</v>
      </c>
      <c r="L87" s="302" t="b">
        <f t="shared" si="46"/>
        <v>0</v>
      </c>
      <c r="M87" s="302" t="b">
        <f t="shared" si="51"/>
        <v>0</v>
      </c>
      <c r="N87" s="302">
        <f t="shared" si="52"/>
        <v>3</v>
      </c>
      <c r="O87" s="302" t="str">
        <f t="shared" si="53"/>
        <v>2.6b</v>
      </c>
      <c r="P87" s="302" t="str">
        <f t="shared" si="68"/>
        <v>Kreftomsorg/lindrende pleie</v>
      </c>
      <c r="AC87" s="302" t="str">
        <f t="shared" si="54"/>
        <v/>
      </c>
      <c r="AD87" s="310"/>
      <c r="AE87" s="310"/>
      <c r="AF87" s="310"/>
      <c r="AG87" s="310"/>
      <c r="AH87" s="375">
        <f t="shared" si="55"/>
        <v>0</v>
      </c>
      <c r="AI87" s="372"/>
      <c r="AJ87" s="438">
        <v>0</v>
      </c>
      <c r="AK87" s="438">
        <v>0</v>
      </c>
      <c r="AL87" s="313">
        <v>0</v>
      </c>
      <c r="AM87" s="260">
        <v>0</v>
      </c>
      <c r="AN87" s="264">
        <v>0</v>
      </c>
      <c r="AO87" s="264" t="str">
        <v/>
      </c>
      <c r="AP87" s="302" t="b">
        <f t="shared" si="36"/>
        <v>0</v>
      </c>
      <c r="AQ87" s="302" t="str">
        <f t="shared" si="37"/>
        <v/>
      </c>
      <c r="AR87" s="380">
        <v>0</v>
      </c>
      <c r="AS87" s="264">
        <v>0</v>
      </c>
      <c r="AT87" s="377">
        <v>0</v>
      </c>
      <c r="AU87" s="377" t="str">
        <v>Opplæringstilskudd BPA (brukerstyrt personlig assistanse)</v>
      </c>
      <c r="AV87" s="377" t="str">
        <v/>
      </c>
      <c r="AW87" s="377">
        <v>0</v>
      </c>
      <c r="AX87" s="377">
        <v>0</v>
      </c>
      <c r="AY87" s="377" t="str">
        <v/>
      </c>
      <c r="AZ87" s="302" t="str" cm="1">
        <f t="array" ref="AZ87">IF(OR($AR87,$AS87),"",IF(AND(NOT($AP87=FALSE),NOT(AZ$2=FALSE)),INDEX('Kompetansetilskudd og BPA'!$A$1:$R$149,$AP87,AZ$2),""))</f>
        <v/>
      </c>
      <c r="BA87" s="302" t="str" cm="1">
        <f t="array" ref="BA87">IF(OR($AR87,$AS87),"",IF(AND(NOT($AP87=FALSE),NOT(BA$2=FALSE)),INDEX('Kompetansetilskudd og BPA'!$A$1:$R$149,$AP87,BA$2),""))</f>
        <v/>
      </c>
      <c r="BB87" s="302" t="str" cm="1">
        <f t="array" ref="BB87">IF(OR($AR87,$AS87),"",IF(AND(NOT($AP87=FALSE),NOT(BB$2=FALSE)),INDEX('Kompetansetilskudd og BPA'!$A$1:$R$149,$AP87,BB$2),""))</f>
        <v/>
      </c>
      <c r="BC87" s="302" t="str" cm="1">
        <f t="array" ref="BC87">IF(OR($AR87,$AS87),"",IF(AND(NOT($AP87=FALSE),NOT(BC$2=FALSE)),INDEX('Kompetansetilskudd og BPA'!$A$1:$R$149,$AP87,BC$2),""))</f>
        <v/>
      </c>
      <c r="BD87" s="302" t="str" cm="1">
        <f t="array" ref="BD87">IF(OR($AR87,$AS87),"",IF(AND(NOT($AP87=FALSE),NOT(BD$2=FALSE)),INDEX('Kompetansetilskudd og BPA'!$A$1:$R$149,$AP87,BD$2),""))</f>
        <v/>
      </c>
      <c r="BE87" s="302" t="str" cm="1">
        <f t="array" ref="BE87">IF(OR($AR87,$AS87),"",IF(AND(NOT($AP87=FALSE),NOT(BE$2=FALSE)),INDEX('Kompetansetilskudd og BPA'!$A$1:$R$149,$AP87,BE$2),""))</f>
        <v/>
      </c>
      <c r="BF87" s="302" t="str" cm="1">
        <f t="array" ref="BF87">IF(OR($AR87,$AS87),"",IF(AND(NOT($AP87=FALSE),NOT(BF$2=FALSE)),INDEX('Kompetansetilskudd og BPA'!$A$1:$R$149,$AP87,BF$2),""))</f>
        <v/>
      </c>
      <c r="BG87" s="302" t="str" cm="1">
        <f t="array" ref="BG87">IF(OR($AR87,$AS87),"",IF(AND(NOT($AP87=FALSE),NOT(BG$2=FALSE)),INDEX('Kompetansetilskudd og BPA'!$A$1:$R$149,$AP87,BG$2),""))</f>
        <v/>
      </c>
      <c r="BH87" s="302" t="str" cm="1">
        <f t="array" ref="BH87">IF(OR($AR87,$AS87),"",IF(AND(NOT($AP87=FALSE),NOT(BH$2=FALSE)),INDEX('Kompetansetilskudd og BPA'!$A$1:$R$149,$AP87,BH$2),""))</f>
        <v/>
      </c>
      <c r="BI87" s="302" t="str" cm="1">
        <f t="array" ref="BI87">IF(OR(AR87,AS87),"",IF(AND(NOT(BI$2=FALSE),NOT(AQ87="")),INDEX('Kompetansetilskudd og BPA'!$A$1:$R$149,$AQ87,BI$2),""))</f>
        <v/>
      </c>
      <c r="BJ87" s="376" t="str">
        <f>'Forside og oppsummering'!$K$2</f>
        <v>20230131_1336</v>
      </c>
      <c r="BK87" s="272">
        <v>0</v>
      </c>
      <c r="BL87" s="273">
        <v>0</v>
      </c>
      <c r="BM87" s="273" t="str">
        <v>Opplæringstilskudd BPA (brukerstyrt personlig assistanse)</v>
      </c>
      <c r="BN87" s="273" t="str">
        <v/>
      </c>
      <c r="BO87" s="273">
        <v>0</v>
      </c>
      <c r="BP87" s="273">
        <v>0</v>
      </c>
      <c r="BQ87" s="273" t="str">
        <v/>
      </c>
      <c r="BR87" s="273" t="str">
        <v/>
      </c>
      <c r="BS87" s="273" t="str">
        <v/>
      </c>
      <c r="BT87" s="273" t="str">
        <v/>
      </c>
      <c r="BU87" s="273" t="str">
        <v/>
      </c>
      <c r="BV87" s="273" t="str">
        <v/>
      </c>
      <c r="BW87" s="273" t="str">
        <v/>
      </c>
      <c r="BX87" s="273" t="str">
        <v/>
      </c>
      <c r="BY87" s="273" t="str">
        <v/>
      </c>
      <c r="BZ87" s="273" t="str">
        <v>20230131_1336</v>
      </c>
      <c r="CA87" s="273">
        <v>0</v>
      </c>
      <c r="CB87" s="302" t="b">
        <f t="shared" si="44"/>
        <v>0</v>
      </c>
      <c r="CD87" s="313">
        <v>0</v>
      </c>
      <c r="CE87" s="313" t="str">
        <v>P2.2a</v>
      </c>
      <c r="CF87" s="313" t="str">
        <v>Heltid og faste stillinger</v>
      </c>
      <c r="CG87" s="313"/>
      <c r="CH87" s="313"/>
      <c r="CI87" s="313"/>
      <c r="CJ87" s="313"/>
      <c r="CK87" s="313"/>
      <c r="CL87" s="313"/>
      <c r="CM87" s="313"/>
      <c r="CN87" s="313">
        <v>0</v>
      </c>
      <c r="CO87" s="319" t="b">
        <f t="shared" si="65"/>
        <v>0</v>
      </c>
      <c r="CP87" s="319" t="b">
        <f t="shared" si="66"/>
        <v>0</v>
      </c>
      <c r="CQ87" s="319" t="b">
        <f t="shared" si="67"/>
        <v>0</v>
      </c>
      <c r="CR87" s="319" t="b">
        <f t="shared" si="45"/>
        <v>0</v>
      </c>
      <c r="CS87" s="430" t="b">
        <f t="shared" si="56"/>
        <v>0</v>
      </c>
      <c r="CT87" s="302" t="str">
        <f t="shared" si="57"/>
        <v/>
      </c>
      <c r="CU87" s="302" t="b">
        <f t="shared" si="58"/>
        <v>1</v>
      </c>
      <c r="CV87" s="319" t="b">
        <f t="shared" si="59"/>
        <v>0</v>
      </c>
      <c r="CW87" s="302" t="str">
        <f>'Forside og oppsummering'!$K$2</f>
        <v>20230131_1336</v>
      </c>
      <c r="CX87" s="302">
        <f t="shared" si="60"/>
        <v>4</v>
      </c>
      <c r="CY87" s="302" t="str">
        <f t="shared" si="61"/>
        <v/>
      </c>
      <c r="CZ87" s="435" t="str">
        <f t="shared" si="48"/>
        <v>P2.2a</v>
      </c>
      <c r="DA87" s="330">
        <f>'Forside og oppsummering'!$E$23</f>
        <v>0</v>
      </c>
      <c r="DB87" s="302" t="str">
        <f t="shared" si="62"/>
        <v>Prosjekt 2</v>
      </c>
      <c r="DC87" s="330" t="str">
        <f t="shared" si="49"/>
        <v>Tema for tjenesteutviklingsprosjekt 2.</v>
      </c>
      <c r="DD87" s="431" t="str">
        <f t="shared" si="50"/>
        <v>P2.2a</v>
      </c>
      <c r="DE87" s="302" t="str">
        <f t="shared" si="63"/>
        <v>P_.2a</v>
      </c>
      <c r="DF87" s="302" t="str">
        <f t="shared" si="64"/>
        <v>Heltid og faste stillinger</v>
      </c>
      <c r="DG87" s="328">
        <v>0</v>
      </c>
      <c r="DH87" s="328">
        <v>0</v>
      </c>
      <c r="DI87" s="328">
        <v>0</v>
      </c>
      <c r="DJ87" s="328">
        <v>0</v>
      </c>
      <c r="DK87" s="328">
        <v>0</v>
      </c>
      <c r="DL87" s="328">
        <v>0</v>
      </c>
      <c r="DM87" s="328">
        <v>0</v>
      </c>
      <c r="DN87" s="328">
        <v>0</v>
      </c>
      <c r="DO87" s="328" t="str">
        <v>20230131_1336</v>
      </c>
      <c r="DP87" s="328">
        <v>4</v>
      </c>
      <c r="EG87" s="271">
        <v>0</v>
      </c>
      <c r="EH87" s="271" t="str">
        <v>Opplæringstilskudd BPA (brukerstyrt personlig assistanse)</v>
      </c>
      <c r="EI87" s="271" t="str">
        <v/>
      </c>
      <c r="EJ87" s="271" t="str">
        <v>3.2.</v>
      </c>
      <c r="EK87" s="271" t="str">
        <v>3.2.</v>
      </c>
      <c r="EL87" s="271" t="str">
        <v xml:space="preserve">Saksbehandlere </v>
      </c>
      <c r="EM87" s="271">
        <v>0</v>
      </c>
      <c r="EN87" s="271">
        <v>0</v>
      </c>
      <c r="EO87" s="271">
        <v>0</v>
      </c>
      <c r="EP87" s="271">
        <v>0</v>
      </c>
      <c r="EQ87" s="271">
        <v>0</v>
      </c>
      <c r="ER87" s="271">
        <v>0</v>
      </c>
      <c r="ES87" s="271">
        <v>0</v>
      </c>
      <c r="ET87" s="271" t="str">
        <v/>
      </c>
      <c r="EU87" s="271" t="str">
        <v>20230131_1336</v>
      </c>
      <c r="EV87" s="271">
        <v>3</v>
      </c>
      <c r="EW87" s="436">
        <v>85</v>
      </c>
    </row>
    <row r="88" spans="5:153" x14ac:dyDescent="0.3">
      <c r="E88" s="262">
        <v>0</v>
      </c>
      <c r="F88" s="262">
        <v>0</v>
      </c>
      <c r="G88" s="262" t="str">
        <v>2.6c</v>
      </c>
      <c r="H88" s="262" t="str">
        <v>Annet</v>
      </c>
      <c r="I88" s="275"/>
      <c r="J88" s="275"/>
      <c r="K88" s="302" t="b">
        <f>H88='Kompetansetilskudd og BPA'!$E$12</f>
        <v>0</v>
      </c>
      <c r="L88" s="302" t="b">
        <f t="shared" si="46"/>
        <v>0</v>
      </c>
      <c r="M88" s="302" t="b">
        <f t="shared" si="51"/>
        <v>0</v>
      </c>
      <c r="N88" s="302">
        <f t="shared" si="52"/>
        <v>3</v>
      </c>
      <c r="O88" s="302" t="str">
        <f t="shared" si="53"/>
        <v>2.6c</v>
      </c>
      <c r="P88" s="302" t="str">
        <f t="shared" si="68"/>
        <v>Annet</v>
      </c>
      <c r="AC88" s="302" t="str">
        <f t="shared" si="54"/>
        <v/>
      </c>
      <c r="AD88" s="310"/>
      <c r="AE88" s="310"/>
      <c r="AF88" s="310"/>
      <c r="AG88" s="310"/>
      <c r="AH88" s="375">
        <f t="shared" si="55"/>
        <v>0</v>
      </c>
      <c r="AI88" s="372"/>
      <c r="AJ88" s="438">
        <v>0</v>
      </c>
      <c r="AK88" s="438">
        <v>0</v>
      </c>
      <c r="AL88" s="313">
        <v>0</v>
      </c>
      <c r="AM88" s="260">
        <v>0</v>
      </c>
      <c r="AN88" s="264">
        <v>0</v>
      </c>
      <c r="AO88" s="264" t="str">
        <v/>
      </c>
      <c r="AP88" s="302" t="b">
        <f t="shared" si="36"/>
        <v>0</v>
      </c>
      <c r="AQ88" s="302" t="str">
        <f t="shared" si="37"/>
        <v/>
      </c>
      <c r="AR88" s="380">
        <v>0</v>
      </c>
      <c r="AS88" s="264">
        <v>0</v>
      </c>
      <c r="AT88" s="377">
        <v>0</v>
      </c>
      <c r="AU88" s="377" t="str">
        <v>Opplæringstilskudd BPA (brukerstyrt personlig assistanse)</v>
      </c>
      <c r="AV88" s="377" t="str">
        <v/>
      </c>
      <c r="AW88" s="377">
        <v>0</v>
      </c>
      <c r="AX88" s="377">
        <v>0</v>
      </c>
      <c r="AY88" s="377" t="str">
        <v/>
      </c>
      <c r="AZ88" s="302" t="str" cm="1">
        <f t="array" ref="AZ88">IF(OR($AR88,$AS88),"",IF(AND(NOT($AP88=FALSE),NOT(AZ$2=FALSE)),INDEX('Kompetansetilskudd og BPA'!$A$1:$R$149,$AP88,AZ$2),""))</f>
        <v/>
      </c>
      <c r="BA88" s="302" t="str" cm="1">
        <f t="array" ref="BA88">IF(OR($AR88,$AS88),"",IF(AND(NOT($AP88=FALSE),NOT(BA$2=FALSE)),INDEX('Kompetansetilskudd og BPA'!$A$1:$R$149,$AP88,BA$2),""))</f>
        <v/>
      </c>
      <c r="BB88" s="302" t="str" cm="1">
        <f t="array" ref="BB88">IF(OR($AR88,$AS88),"",IF(AND(NOT($AP88=FALSE),NOT(BB$2=FALSE)),INDEX('Kompetansetilskudd og BPA'!$A$1:$R$149,$AP88,BB$2),""))</f>
        <v/>
      </c>
      <c r="BC88" s="302" t="str" cm="1">
        <f t="array" ref="BC88">IF(OR($AR88,$AS88),"",IF(AND(NOT($AP88=FALSE),NOT(BC$2=FALSE)),INDEX('Kompetansetilskudd og BPA'!$A$1:$R$149,$AP88,BC$2),""))</f>
        <v/>
      </c>
      <c r="BD88" s="302" t="str" cm="1">
        <f t="array" ref="BD88">IF(OR($AR88,$AS88),"",IF(AND(NOT($AP88=FALSE),NOT(BD$2=FALSE)),INDEX('Kompetansetilskudd og BPA'!$A$1:$R$149,$AP88,BD$2),""))</f>
        <v/>
      </c>
      <c r="BE88" s="302" t="str" cm="1">
        <f t="array" ref="BE88">IF(OR($AR88,$AS88),"",IF(AND(NOT($AP88=FALSE),NOT(BE$2=FALSE)),INDEX('Kompetansetilskudd og BPA'!$A$1:$R$149,$AP88,BE$2),""))</f>
        <v/>
      </c>
      <c r="BF88" s="302" t="str" cm="1">
        <f t="array" ref="BF88">IF(OR($AR88,$AS88),"",IF(AND(NOT($AP88=FALSE),NOT(BF$2=FALSE)),INDEX('Kompetansetilskudd og BPA'!$A$1:$R$149,$AP88,BF$2),""))</f>
        <v/>
      </c>
      <c r="BG88" s="302" t="str" cm="1">
        <f t="array" ref="BG88">IF(OR($AR88,$AS88),"",IF(AND(NOT($AP88=FALSE),NOT(BG$2=FALSE)),INDEX('Kompetansetilskudd og BPA'!$A$1:$R$149,$AP88,BG$2),""))</f>
        <v/>
      </c>
      <c r="BH88" s="302" t="str" cm="1">
        <f t="array" ref="BH88">IF(OR($AR88,$AS88),"",IF(AND(NOT($AP88=FALSE),NOT(BH$2=FALSE)),INDEX('Kompetansetilskudd og BPA'!$A$1:$R$149,$AP88,BH$2),""))</f>
        <v/>
      </c>
      <c r="BI88" s="302" t="str" cm="1">
        <f t="array" ref="BI88">IF(OR(AR88,AS88),"",IF(AND(NOT(BI$2=FALSE),NOT(AQ88="")),INDEX('Kompetansetilskudd og BPA'!$A$1:$R$149,$AQ88,BI$2),""))</f>
        <v/>
      </c>
      <c r="BJ88" s="376" t="str">
        <f>'Forside og oppsummering'!$K$2</f>
        <v>20230131_1336</v>
      </c>
      <c r="BK88" s="272">
        <v>0</v>
      </c>
      <c r="BL88" s="273">
        <v>0</v>
      </c>
      <c r="BM88" s="273" t="str">
        <v>Opplæringstilskudd BPA (brukerstyrt personlig assistanse)</v>
      </c>
      <c r="BN88" s="273" t="str">
        <v/>
      </c>
      <c r="BO88" s="273">
        <v>0</v>
      </c>
      <c r="BP88" s="273">
        <v>0</v>
      </c>
      <c r="BQ88" s="273" t="str">
        <v/>
      </c>
      <c r="BR88" s="273" t="str">
        <v/>
      </c>
      <c r="BS88" s="273" t="str">
        <v/>
      </c>
      <c r="BT88" s="273" t="str">
        <v/>
      </c>
      <c r="BU88" s="273" t="str">
        <v/>
      </c>
      <c r="BV88" s="273" t="str">
        <v/>
      </c>
      <c r="BW88" s="273" t="str">
        <v/>
      </c>
      <c r="BX88" s="273" t="str">
        <v/>
      </c>
      <c r="BY88" s="273" t="str">
        <v/>
      </c>
      <c r="BZ88" s="273" t="str">
        <v>20230131_1336</v>
      </c>
      <c r="CA88" s="273">
        <v>0</v>
      </c>
      <c r="CB88" s="302" t="b">
        <f t="shared" si="44"/>
        <v>0</v>
      </c>
      <c r="CD88" s="313">
        <v>0</v>
      </c>
      <c r="CE88" s="313" t="str">
        <v>P2.2b</v>
      </c>
      <c r="CF88" s="313" t="str">
        <v>Brukermedvirkning og samspill med pårørende</v>
      </c>
      <c r="CG88" s="313"/>
      <c r="CH88" s="313"/>
      <c r="CI88" s="313"/>
      <c r="CJ88" s="313"/>
      <c r="CK88" s="313"/>
      <c r="CL88" s="313"/>
      <c r="CM88" s="313"/>
      <c r="CN88" s="313">
        <v>0</v>
      </c>
      <c r="CO88" s="319" t="b">
        <f t="shared" si="65"/>
        <v>0</v>
      </c>
      <c r="CP88" s="319" t="b">
        <f t="shared" si="66"/>
        <v>0</v>
      </c>
      <c r="CQ88" s="319" t="b">
        <f t="shared" si="67"/>
        <v>0</v>
      </c>
      <c r="CR88" s="319" t="b">
        <f t="shared" si="45"/>
        <v>0</v>
      </c>
      <c r="CS88" s="430" t="b">
        <f t="shared" si="56"/>
        <v>0</v>
      </c>
      <c r="CT88" s="302" t="str">
        <f t="shared" si="57"/>
        <v/>
      </c>
      <c r="CU88" s="302" t="b">
        <f t="shared" si="58"/>
        <v>1</v>
      </c>
      <c r="CV88" s="319" t="b">
        <f t="shared" si="59"/>
        <v>0</v>
      </c>
      <c r="CW88" s="302" t="str">
        <f>'Forside og oppsummering'!$K$2</f>
        <v>20230131_1336</v>
      </c>
      <c r="CX88" s="302">
        <f t="shared" si="60"/>
        <v>4</v>
      </c>
      <c r="CY88" s="302" t="str">
        <f t="shared" si="61"/>
        <v/>
      </c>
      <c r="CZ88" s="435" t="str">
        <f t="shared" si="48"/>
        <v>P2.2b</v>
      </c>
      <c r="DA88" s="330">
        <f>'Forside og oppsummering'!$E$23</f>
        <v>0</v>
      </c>
      <c r="DB88" s="302" t="str">
        <f t="shared" si="62"/>
        <v>Prosjekt 2</v>
      </c>
      <c r="DC88" s="330" t="str">
        <f t="shared" si="49"/>
        <v>Tema for tjenesteutviklingsprosjekt 2.</v>
      </c>
      <c r="DD88" s="431" t="str">
        <f t="shared" si="50"/>
        <v>P2.2b</v>
      </c>
      <c r="DE88" s="302" t="str">
        <f t="shared" si="63"/>
        <v>P_.2b</v>
      </c>
      <c r="DF88" s="302" t="str">
        <f t="shared" si="64"/>
        <v>Brukermedvirkning og samspill med pårørende</v>
      </c>
      <c r="DG88" s="328">
        <v>0</v>
      </c>
      <c r="DH88" s="328">
        <v>0</v>
      </c>
      <c r="DI88" s="328">
        <v>0</v>
      </c>
      <c r="DJ88" s="328">
        <v>0</v>
      </c>
      <c r="DK88" s="328">
        <v>0</v>
      </c>
      <c r="DL88" s="328">
        <v>0</v>
      </c>
      <c r="DM88" s="328">
        <v>0</v>
      </c>
      <c r="DN88" s="328">
        <v>0</v>
      </c>
      <c r="DO88" s="328" t="str">
        <v>20230131_1336</v>
      </c>
      <c r="DP88" s="328">
        <v>4</v>
      </c>
      <c r="EG88" s="271">
        <v>0</v>
      </c>
      <c r="EH88" s="271" t="str">
        <v>Opplæringstilskudd BPA (brukerstyrt personlig assistanse)</v>
      </c>
      <c r="EI88" s="271" t="str">
        <v/>
      </c>
      <c r="EJ88" s="271" t="str">
        <v>3.3.</v>
      </c>
      <c r="EK88" s="271" t="str">
        <v>3.3.</v>
      </c>
      <c r="EL88" s="271" t="str">
        <v xml:space="preserve">Assistenter </v>
      </c>
      <c r="EM88" s="271">
        <v>0</v>
      </c>
      <c r="EN88" s="271">
        <v>0</v>
      </c>
      <c r="EO88" s="271">
        <v>0</v>
      </c>
      <c r="EP88" s="271">
        <v>0</v>
      </c>
      <c r="EQ88" s="271">
        <v>0</v>
      </c>
      <c r="ER88" s="271">
        <v>0</v>
      </c>
      <c r="ES88" s="271">
        <v>0</v>
      </c>
      <c r="ET88" s="271" t="str">
        <v/>
      </c>
      <c r="EU88" s="271" t="str">
        <v>20230131_1336</v>
      </c>
      <c r="EV88" s="271">
        <v>3</v>
      </c>
      <c r="EW88" s="275">
        <v>86</v>
      </c>
    </row>
    <row r="89" spans="5:153" x14ac:dyDescent="0.3">
      <c r="E89" s="262">
        <v>0</v>
      </c>
      <c r="F89" s="262">
        <v>0</v>
      </c>
      <c r="G89" s="262">
        <v>0</v>
      </c>
      <c r="H89" s="262" t="str">
        <v>2.6.  SUM:</v>
      </c>
      <c r="I89" s="275"/>
      <c r="J89" s="275"/>
      <c r="K89" s="302" t="b">
        <f>H89='Kompetansetilskudd og BPA'!$E$12</f>
        <v>0</v>
      </c>
      <c r="L89" s="302" t="b">
        <f t="shared" si="46"/>
        <v>0</v>
      </c>
      <c r="M89" s="302" t="b">
        <f t="shared" si="51"/>
        <v>0</v>
      </c>
      <c r="N89" s="302" t="b">
        <f t="shared" si="52"/>
        <v>0</v>
      </c>
      <c r="O89" s="302" t="b">
        <f t="shared" si="53"/>
        <v>0</v>
      </c>
      <c r="P89" s="302" t="b">
        <f t="shared" si="68"/>
        <v>0</v>
      </c>
      <c r="AC89" s="302" t="str">
        <f t="shared" si="54"/>
        <v/>
      </c>
      <c r="AD89" s="310"/>
      <c r="AE89" s="310"/>
      <c r="AF89" s="310"/>
      <c r="AG89" s="310"/>
      <c r="AH89" s="375">
        <f t="shared" si="55"/>
        <v>0</v>
      </c>
      <c r="AI89" s="372"/>
      <c r="AJ89" s="438">
        <v>0</v>
      </c>
      <c r="AK89" s="438">
        <v>0</v>
      </c>
      <c r="AL89" s="313">
        <v>0</v>
      </c>
      <c r="AM89" s="260">
        <v>0</v>
      </c>
      <c r="AN89" s="264">
        <v>0</v>
      </c>
      <c r="AO89" s="264" t="str">
        <v/>
      </c>
      <c r="AP89" s="302" t="b">
        <f t="shared" si="36"/>
        <v>0</v>
      </c>
      <c r="AQ89" s="302" t="str">
        <f t="shared" si="37"/>
        <v/>
      </c>
      <c r="AR89" s="380">
        <v>0</v>
      </c>
      <c r="AS89" s="264">
        <v>0</v>
      </c>
      <c r="AT89" s="377">
        <v>0</v>
      </c>
      <c r="AU89" s="377" t="str">
        <v>Opplæringstilskudd BPA (brukerstyrt personlig assistanse)</v>
      </c>
      <c r="AV89" s="377" t="str">
        <v/>
      </c>
      <c r="AW89" s="377">
        <v>0</v>
      </c>
      <c r="AX89" s="377">
        <v>0</v>
      </c>
      <c r="AY89" s="377" t="str">
        <v/>
      </c>
      <c r="AZ89" s="302" t="str" cm="1">
        <f t="array" ref="AZ89">IF(OR($AR89,$AS89),"",IF(AND(NOT($AP89=FALSE),NOT(AZ$2=FALSE)),INDEX('Kompetansetilskudd og BPA'!$A$1:$R$149,$AP89,AZ$2),""))</f>
        <v/>
      </c>
      <c r="BA89" s="302" t="str" cm="1">
        <f t="array" ref="BA89">IF(OR($AR89,$AS89),"",IF(AND(NOT($AP89=FALSE),NOT(BA$2=FALSE)),INDEX('Kompetansetilskudd og BPA'!$A$1:$R$149,$AP89,BA$2),""))</f>
        <v/>
      </c>
      <c r="BB89" s="302" t="str" cm="1">
        <f t="array" ref="BB89">IF(OR($AR89,$AS89),"",IF(AND(NOT($AP89=FALSE),NOT(BB$2=FALSE)),INDEX('Kompetansetilskudd og BPA'!$A$1:$R$149,$AP89,BB$2),""))</f>
        <v/>
      </c>
      <c r="BC89" s="302" t="str" cm="1">
        <f t="array" ref="BC89">IF(OR($AR89,$AS89),"",IF(AND(NOT($AP89=FALSE),NOT(BC$2=FALSE)),INDEX('Kompetansetilskudd og BPA'!$A$1:$R$149,$AP89,BC$2),""))</f>
        <v/>
      </c>
      <c r="BD89" s="302" t="str" cm="1">
        <f t="array" ref="BD89">IF(OR($AR89,$AS89),"",IF(AND(NOT($AP89=FALSE),NOT(BD$2=FALSE)),INDEX('Kompetansetilskudd og BPA'!$A$1:$R$149,$AP89,BD$2),""))</f>
        <v/>
      </c>
      <c r="BE89" s="302" t="str" cm="1">
        <f t="array" ref="BE89">IF(OR($AR89,$AS89),"",IF(AND(NOT($AP89=FALSE),NOT(BE$2=FALSE)),INDEX('Kompetansetilskudd og BPA'!$A$1:$R$149,$AP89,BE$2),""))</f>
        <v/>
      </c>
      <c r="BF89" s="302" t="str" cm="1">
        <f t="array" ref="BF89">IF(OR($AR89,$AS89),"",IF(AND(NOT($AP89=FALSE),NOT(BF$2=FALSE)),INDEX('Kompetansetilskudd og BPA'!$A$1:$R$149,$AP89,BF$2),""))</f>
        <v/>
      </c>
      <c r="BG89" s="302" t="str" cm="1">
        <f t="array" ref="BG89">IF(OR($AR89,$AS89),"",IF(AND(NOT($AP89=FALSE),NOT(BG$2=FALSE)),INDEX('Kompetansetilskudd og BPA'!$A$1:$R$149,$AP89,BG$2),""))</f>
        <v/>
      </c>
      <c r="BH89" s="302" t="str" cm="1">
        <f t="array" ref="BH89">IF(OR($AR89,$AS89),"",IF(AND(NOT($AP89=FALSE),NOT(BH$2=FALSE)),INDEX('Kompetansetilskudd og BPA'!$A$1:$R$149,$AP89,BH$2),""))</f>
        <v/>
      </c>
      <c r="BI89" s="302" t="str" cm="1">
        <f t="array" ref="BI89">IF(OR(AR89,AS89),"",IF(AND(NOT(BI$2=FALSE),NOT(AQ89="")),INDEX('Kompetansetilskudd og BPA'!$A$1:$R$149,$AQ89,BI$2),""))</f>
        <v/>
      </c>
      <c r="BJ89" s="376" t="str">
        <f>'Forside og oppsummering'!$K$2</f>
        <v>20230131_1336</v>
      </c>
      <c r="BK89" s="272">
        <v>0</v>
      </c>
      <c r="BL89" s="273">
        <v>0</v>
      </c>
      <c r="BM89" s="273" t="str">
        <v>Opplæringstilskudd BPA (brukerstyrt personlig assistanse)</v>
      </c>
      <c r="BN89" s="273" t="str">
        <v/>
      </c>
      <c r="BO89" s="273">
        <v>0</v>
      </c>
      <c r="BP89" s="273">
        <v>0</v>
      </c>
      <c r="BQ89" s="273" t="str">
        <v/>
      </c>
      <c r="BR89" s="273" t="str">
        <v/>
      </c>
      <c r="BS89" s="273" t="str">
        <v/>
      </c>
      <c r="BT89" s="273" t="str">
        <v/>
      </c>
      <c r="BU89" s="273" t="str">
        <v/>
      </c>
      <c r="BV89" s="273" t="str">
        <v/>
      </c>
      <c r="BW89" s="273" t="str">
        <v/>
      </c>
      <c r="BX89" s="273" t="str">
        <v/>
      </c>
      <c r="BY89" s="273" t="str">
        <v/>
      </c>
      <c r="BZ89" s="273" t="str">
        <v>20230131_1336</v>
      </c>
      <c r="CA89" s="273">
        <v>0</v>
      </c>
      <c r="CB89" s="302" t="b">
        <f t="shared" si="44"/>
        <v>0</v>
      </c>
      <c r="CD89" s="313">
        <v>0</v>
      </c>
      <c r="CE89" s="313" t="str">
        <v>P2.2c</v>
      </c>
      <c r="CF89" s="313" t="str">
        <v>Ledelse og fagutvikling</v>
      </c>
      <c r="CG89" s="313"/>
      <c r="CH89" s="313"/>
      <c r="CI89" s="313"/>
      <c r="CJ89" s="313"/>
      <c r="CK89" s="313"/>
      <c r="CL89" s="313"/>
      <c r="CM89" s="313"/>
      <c r="CN89" s="313">
        <v>0</v>
      </c>
      <c r="CO89" s="319" t="b">
        <f t="shared" si="65"/>
        <v>0</v>
      </c>
      <c r="CP89" s="319" t="b">
        <f t="shared" si="66"/>
        <v>0</v>
      </c>
      <c r="CQ89" s="319" t="b">
        <f t="shared" si="67"/>
        <v>0</v>
      </c>
      <c r="CR89" s="319" t="b">
        <f t="shared" si="45"/>
        <v>0</v>
      </c>
      <c r="CS89" s="430" t="b">
        <f t="shared" si="56"/>
        <v>0</v>
      </c>
      <c r="CT89" s="302" t="str">
        <f t="shared" si="57"/>
        <v/>
      </c>
      <c r="CU89" s="302" t="b">
        <f t="shared" si="58"/>
        <v>1</v>
      </c>
      <c r="CV89" s="319" t="b">
        <f t="shared" si="59"/>
        <v>0</v>
      </c>
      <c r="CW89" s="302" t="str">
        <f>'Forside og oppsummering'!$K$2</f>
        <v>20230131_1336</v>
      </c>
      <c r="CX89" s="302">
        <f t="shared" si="60"/>
        <v>4</v>
      </c>
      <c r="CY89" s="302" t="str">
        <f t="shared" si="61"/>
        <v/>
      </c>
      <c r="CZ89" s="435" t="str">
        <f t="shared" si="48"/>
        <v>P2.2c</v>
      </c>
      <c r="DA89" s="330">
        <f>'Forside og oppsummering'!$E$23</f>
        <v>0</v>
      </c>
      <c r="DB89" s="302" t="str">
        <f t="shared" si="62"/>
        <v>Prosjekt 2</v>
      </c>
      <c r="DC89" s="330" t="str">
        <f t="shared" si="49"/>
        <v>Tema for tjenesteutviklingsprosjekt 2.</v>
      </c>
      <c r="DD89" s="431" t="str">
        <f t="shared" si="50"/>
        <v>P2.2c</v>
      </c>
      <c r="DE89" s="302" t="str">
        <f t="shared" si="63"/>
        <v>P_.2c</v>
      </c>
      <c r="DF89" s="302" t="str">
        <f t="shared" si="64"/>
        <v>Ledelse og fagutvikling</v>
      </c>
      <c r="DG89" s="328">
        <v>0</v>
      </c>
      <c r="DH89" s="328">
        <v>0</v>
      </c>
      <c r="DI89" s="328">
        <v>0</v>
      </c>
      <c r="DJ89" s="328">
        <v>0</v>
      </c>
      <c r="DK89" s="328">
        <v>0</v>
      </c>
      <c r="DL89" s="328">
        <v>0</v>
      </c>
      <c r="DM89" s="328">
        <v>0</v>
      </c>
      <c r="DN89" s="328">
        <v>0</v>
      </c>
      <c r="DO89" s="328" t="str">
        <v>20230131_1336</v>
      </c>
      <c r="DP89" s="328">
        <v>4</v>
      </c>
      <c r="EG89" s="271">
        <v>0</v>
      </c>
      <c r="EH89" s="271" t="str">
        <v>Opplæringstilskudd BPA (brukerstyrt personlig assistanse)</v>
      </c>
      <c r="EI89" s="271" t="str">
        <v/>
      </c>
      <c r="EJ89" s="271" t="str">
        <v>3_saksbehandlerkommentar</v>
      </c>
      <c r="EK89" s="271" t="str">
        <v>3_saksbehandlerkommentar</v>
      </c>
      <c r="EL89" s="271" t="str">
        <v>Eventuell tilbakemelding fra saksbehandler til kommunen angående Opplæringstilskudd BPA (brukerstyrt personlig assistanse). (Det som skrives her fremkommer på tilskuddsbrevet til kommunen)</v>
      </c>
      <c r="EM89" s="271" t="str">
        <v/>
      </c>
      <c r="EN89" s="271" t="str">
        <v/>
      </c>
      <c r="EO89" s="271" t="str">
        <v/>
      </c>
      <c r="EP89" s="271" t="str">
        <v/>
      </c>
      <c r="EQ89" s="271" t="str">
        <v/>
      </c>
      <c r="ER89" s="271" t="str">
        <v/>
      </c>
      <c r="ES89" s="271" t="str">
        <v/>
      </c>
      <c r="ET89" s="271" t="str">
        <v/>
      </c>
      <c r="EU89" s="271" t="str">
        <v>20230131_1336</v>
      </c>
      <c r="EV89" s="271">
        <v>5</v>
      </c>
      <c r="EW89" s="275">
        <v>87</v>
      </c>
    </row>
    <row r="90" spans="5:153" x14ac:dyDescent="0.3">
      <c r="E90" s="262">
        <v>0</v>
      </c>
      <c r="F90" s="262">
        <v>0</v>
      </c>
      <c r="G90" s="262">
        <v>0</v>
      </c>
      <c r="H90" s="262">
        <v>0</v>
      </c>
      <c r="I90" s="275"/>
      <c r="J90" s="275"/>
      <c r="K90" s="302" t="b">
        <f>H90='Kompetansetilskudd og BPA'!$E$12</f>
        <v>0</v>
      </c>
      <c r="L90" s="302" t="b">
        <f t="shared" si="46"/>
        <v>0</v>
      </c>
      <c r="M90" s="302" t="b">
        <f t="shared" si="51"/>
        <v>0</v>
      </c>
      <c r="N90" s="302" t="b">
        <f t="shared" si="52"/>
        <v>0</v>
      </c>
      <c r="O90" s="302" t="b">
        <f t="shared" si="53"/>
        <v>0</v>
      </c>
      <c r="P90" s="302" t="b">
        <f t="shared" si="68"/>
        <v>0</v>
      </c>
      <c r="AC90" s="302" t="str">
        <f t="shared" si="54"/>
        <v/>
      </c>
      <c r="AD90" s="310"/>
      <c r="AE90" s="310"/>
      <c r="AF90" s="310"/>
      <c r="AG90" s="310"/>
      <c r="AH90" s="375">
        <f t="shared" si="55"/>
        <v>0</v>
      </c>
      <c r="AI90" s="372"/>
      <c r="AJ90" s="438">
        <v>0</v>
      </c>
      <c r="AK90" s="438">
        <v>0</v>
      </c>
      <c r="AL90" s="313">
        <v>0</v>
      </c>
      <c r="AM90" s="260">
        <v>0</v>
      </c>
      <c r="AN90" s="264">
        <v>0</v>
      </c>
      <c r="AO90" s="264" t="str">
        <v/>
      </c>
      <c r="AP90" s="302" t="b">
        <f t="shared" si="36"/>
        <v>0</v>
      </c>
      <c r="AQ90" s="302" t="str">
        <f t="shared" si="37"/>
        <v/>
      </c>
      <c r="AR90" s="380">
        <v>0</v>
      </c>
      <c r="AS90" s="264">
        <v>0</v>
      </c>
      <c r="AT90" s="377">
        <v>0</v>
      </c>
      <c r="AU90" s="377" t="str">
        <v>Opplæringstilskudd BPA (brukerstyrt personlig assistanse)</v>
      </c>
      <c r="AV90" s="377" t="str">
        <v/>
      </c>
      <c r="AW90" s="377">
        <v>0</v>
      </c>
      <c r="AX90" s="377">
        <v>0</v>
      </c>
      <c r="AY90" s="377" t="str">
        <v/>
      </c>
      <c r="AZ90" s="302" t="str" cm="1">
        <f t="array" ref="AZ90">IF(OR($AR90,$AS90),"",IF(AND(NOT($AP90=FALSE),NOT(AZ$2=FALSE)),INDEX('Kompetansetilskudd og BPA'!$A$1:$R$149,$AP90,AZ$2),""))</f>
        <v/>
      </c>
      <c r="BA90" s="302" t="str" cm="1">
        <f t="array" ref="BA90">IF(OR($AR90,$AS90),"",IF(AND(NOT($AP90=FALSE),NOT(BA$2=FALSE)),INDEX('Kompetansetilskudd og BPA'!$A$1:$R$149,$AP90,BA$2),""))</f>
        <v/>
      </c>
      <c r="BB90" s="302" t="str" cm="1">
        <f t="array" ref="BB90">IF(OR($AR90,$AS90),"",IF(AND(NOT($AP90=FALSE),NOT(BB$2=FALSE)),INDEX('Kompetansetilskudd og BPA'!$A$1:$R$149,$AP90,BB$2),""))</f>
        <v/>
      </c>
      <c r="BC90" s="302" t="str" cm="1">
        <f t="array" ref="BC90">IF(OR($AR90,$AS90),"",IF(AND(NOT($AP90=FALSE),NOT(BC$2=FALSE)),INDEX('Kompetansetilskudd og BPA'!$A$1:$R$149,$AP90,BC$2),""))</f>
        <v/>
      </c>
      <c r="BD90" s="302" t="str" cm="1">
        <f t="array" ref="BD90">IF(OR($AR90,$AS90),"",IF(AND(NOT($AP90=FALSE),NOT(BD$2=FALSE)),INDEX('Kompetansetilskudd og BPA'!$A$1:$R$149,$AP90,BD$2),""))</f>
        <v/>
      </c>
      <c r="BE90" s="302" t="str" cm="1">
        <f t="array" ref="BE90">IF(OR($AR90,$AS90),"",IF(AND(NOT($AP90=FALSE),NOT(BE$2=FALSE)),INDEX('Kompetansetilskudd og BPA'!$A$1:$R$149,$AP90,BE$2),""))</f>
        <v/>
      </c>
      <c r="BF90" s="302" t="str" cm="1">
        <f t="array" ref="BF90">IF(OR($AR90,$AS90),"",IF(AND(NOT($AP90=FALSE),NOT(BF$2=FALSE)),INDEX('Kompetansetilskudd og BPA'!$A$1:$R$149,$AP90,BF$2),""))</f>
        <v/>
      </c>
      <c r="BG90" s="302" t="str" cm="1">
        <f t="array" ref="BG90">IF(OR($AR90,$AS90),"",IF(AND(NOT($AP90=FALSE),NOT(BG$2=FALSE)),INDEX('Kompetansetilskudd og BPA'!$A$1:$R$149,$AP90,BG$2),""))</f>
        <v/>
      </c>
      <c r="BH90" s="302" t="str" cm="1">
        <f t="array" ref="BH90">IF(OR($AR90,$AS90),"",IF(AND(NOT($AP90=FALSE),NOT(BH$2=FALSE)),INDEX('Kompetansetilskudd og BPA'!$A$1:$R$149,$AP90,BH$2),""))</f>
        <v/>
      </c>
      <c r="BI90" s="302" t="str" cm="1">
        <f t="array" ref="BI90">IF(OR(AR90,AS90),"",IF(AND(NOT(BI$2=FALSE),NOT(AQ90="")),INDEX('Kompetansetilskudd og BPA'!$A$1:$R$149,$AQ90,BI$2),""))</f>
        <v/>
      </c>
      <c r="BJ90" s="376" t="str">
        <f>'Forside og oppsummering'!$K$2</f>
        <v>20230131_1336</v>
      </c>
      <c r="BK90" s="272">
        <v>0</v>
      </c>
      <c r="BL90" s="273">
        <v>0</v>
      </c>
      <c r="BM90" s="273" t="str">
        <v>Opplæringstilskudd BPA (brukerstyrt personlig assistanse)</v>
      </c>
      <c r="BN90" s="273" t="str">
        <v/>
      </c>
      <c r="BO90" s="273">
        <v>0</v>
      </c>
      <c r="BP90" s="273">
        <v>0</v>
      </c>
      <c r="BQ90" s="273" t="str">
        <v/>
      </c>
      <c r="BR90" s="273" t="str">
        <v/>
      </c>
      <c r="BS90" s="273" t="str">
        <v/>
      </c>
      <c r="BT90" s="273" t="str">
        <v/>
      </c>
      <c r="BU90" s="273" t="str">
        <v/>
      </c>
      <c r="BV90" s="273" t="str">
        <v/>
      </c>
      <c r="BW90" s="273" t="str">
        <v/>
      </c>
      <c r="BX90" s="273" t="str">
        <v/>
      </c>
      <c r="BY90" s="273" t="str">
        <v/>
      </c>
      <c r="BZ90" s="273" t="str">
        <v>20230131_1336</v>
      </c>
      <c r="CA90" s="273">
        <v>0</v>
      </c>
      <c r="CB90" s="302" t="b">
        <f t="shared" si="44"/>
        <v>0</v>
      </c>
      <c r="CD90" s="313">
        <v>0</v>
      </c>
      <c r="CE90" s="313" t="str">
        <v>P2.2d</v>
      </c>
      <c r="CF90" s="313" t="str">
        <v>Strategisk kompetanseutvikling og livslang læring</v>
      </c>
      <c r="CG90" s="313"/>
      <c r="CH90" s="313"/>
      <c r="CI90" s="313"/>
      <c r="CJ90" s="313"/>
      <c r="CK90" s="313"/>
      <c r="CL90" s="313"/>
      <c r="CM90" s="313"/>
      <c r="CN90" s="313">
        <v>0</v>
      </c>
      <c r="CO90" s="319" t="b">
        <f t="shared" si="65"/>
        <v>0</v>
      </c>
      <c r="CP90" s="319" t="b">
        <f t="shared" si="66"/>
        <v>0</v>
      </c>
      <c r="CQ90" s="319" t="b">
        <f t="shared" si="67"/>
        <v>0</v>
      </c>
      <c r="CR90" s="319" t="b">
        <f t="shared" si="45"/>
        <v>0</v>
      </c>
      <c r="CS90" s="430" t="b">
        <f t="shared" si="56"/>
        <v>0</v>
      </c>
      <c r="CT90" s="302" t="str">
        <f t="shared" si="57"/>
        <v/>
      </c>
      <c r="CU90" s="302" t="b">
        <f t="shared" si="58"/>
        <v>1</v>
      </c>
      <c r="CV90" s="319" t="b">
        <f t="shared" si="59"/>
        <v>0</v>
      </c>
      <c r="CW90" s="302" t="str">
        <f>'Forside og oppsummering'!$K$2</f>
        <v>20230131_1336</v>
      </c>
      <c r="CX90" s="302">
        <f t="shared" si="60"/>
        <v>4</v>
      </c>
      <c r="CY90" s="302" t="str">
        <f t="shared" si="61"/>
        <v/>
      </c>
      <c r="CZ90" s="435" t="str">
        <f t="shared" si="48"/>
        <v>P2.2d</v>
      </c>
      <c r="DA90" s="330">
        <f>'Forside og oppsummering'!$E$23</f>
        <v>0</v>
      </c>
      <c r="DB90" s="302" t="str">
        <f t="shared" si="62"/>
        <v>Prosjekt 2</v>
      </c>
      <c r="DC90" s="330" t="str">
        <f t="shared" si="49"/>
        <v>Tema for tjenesteutviklingsprosjekt 2.</v>
      </c>
      <c r="DD90" s="431" t="str">
        <f t="shared" si="50"/>
        <v>P2.2d</v>
      </c>
      <c r="DE90" s="302" t="str">
        <f t="shared" si="63"/>
        <v>P_.2d</v>
      </c>
      <c r="DF90" s="302" t="str">
        <f t="shared" si="64"/>
        <v>Strategisk kompetanseutvikling og livslang læring</v>
      </c>
      <c r="DG90" s="328">
        <v>0</v>
      </c>
      <c r="DH90" s="328">
        <v>0</v>
      </c>
      <c r="DI90" s="328">
        <v>0</v>
      </c>
      <c r="DJ90" s="328">
        <v>0</v>
      </c>
      <c r="DK90" s="328">
        <v>0</v>
      </c>
      <c r="DL90" s="328">
        <v>0</v>
      </c>
      <c r="DM90" s="328">
        <v>0</v>
      </c>
      <c r="DN90" s="328">
        <v>0</v>
      </c>
      <c r="DO90" s="328" t="str">
        <v>20230131_1336</v>
      </c>
      <c r="DP90" s="328">
        <v>4</v>
      </c>
      <c r="EG90" s="271">
        <v>0</v>
      </c>
      <c r="EH90" s="271" t="str">
        <v>Opplæringstilskudd BPA (brukerstyrt personlig assistanse)</v>
      </c>
      <c r="EI90" s="271" t="str">
        <v/>
      </c>
      <c r="EJ90" s="271" t="str">
        <v>3_end</v>
      </c>
      <c r="EK90" s="271" t="str">
        <v>3_end</v>
      </c>
      <c r="EL90" s="271" t="str">
        <v/>
      </c>
      <c r="EM90" s="271" t="str">
        <v/>
      </c>
      <c r="EN90" s="271" t="str">
        <v/>
      </c>
      <c r="EO90" s="271" t="str">
        <v/>
      </c>
      <c r="EP90" s="271" t="str">
        <v/>
      </c>
      <c r="EQ90" s="271" t="str">
        <v/>
      </c>
      <c r="ER90" s="271" t="str">
        <v/>
      </c>
      <c r="ES90" s="271" t="str">
        <v/>
      </c>
      <c r="ET90" s="271" t="str">
        <v/>
      </c>
      <c r="EU90" s="271" t="str">
        <v>20230131_1336</v>
      </c>
      <c r="EV90" s="271">
        <v>6</v>
      </c>
      <c r="EW90" s="275">
        <v>88</v>
      </c>
    </row>
    <row r="91" spans="5:153" x14ac:dyDescent="0.3">
      <c r="E91" s="262">
        <v>0</v>
      </c>
      <c r="F91" s="262">
        <v>0</v>
      </c>
      <c r="G91" s="262" t="str">
        <v>2.6d</v>
      </c>
      <c r="H91" s="262" t="str">
        <v>Merknader
Nærmere om hvilken annen utdanning
Forsøk å skrive mindre enn 100 ord</v>
      </c>
      <c r="I91" s="275"/>
      <c r="J91" s="275" t="s">
        <v>495</v>
      </c>
      <c r="K91" s="302" t="b">
        <f>H91='Kompetansetilskudd og BPA'!$E$12</f>
        <v>1</v>
      </c>
      <c r="L91" s="302" t="b">
        <f t="shared" si="46"/>
        <v>1</v>
      </c>
      <c r="M91" s="302" t="b">
        <f t="shared" si="51"/>
        <v>0</v>
      </c>
      <c r="N91" s="302">
        <f t="shared" si="52"/>
        <v>5</v>
      </c>
      <c r="O91" s="302" t="str">
        <f t="shared" si="53"/>
        <v>2.6d</v>
      </c>
      <c r="P91" s="302" t="str">
        <f t="shared" si="68"/>
        <v>Eventuell tilbakemelding fra saksbehandler til kommunen angående Annen internopplæring / korte etterutdanninger /kurs mv.. (Det som skrives her fremkommer på tilskuddsbrevet til kommunen)</v>
      </c>
      <c r="AC91" s="302" t="str">
        <f t="shared" si="54"/>
        <v/>
      </c>
      <c r="AD91" s="310"/>
      <c r="AE91" s="310"/>
      <c r="AF91" s="310"/>
      <c r="AG91" s="310"/>
      <c r="AH91" s="375">
        <f t="shared" si="55"/>
        <v>0</v>
      </c>
      <c r="AI91" s="372"/>
      <c r="AJ91" s="372"/>
      <c r="AK91" s="372"/>
      <c r="AL91" s="310"/>
      <c r="AM91" s="310"/>
      <c r="AN91" s="264">
        <v>0</v>
      </c>
      <c r="AO91" s="264" t="str">
        <v/>
      </c>
      <c r="AP91" s="302" t="b">
        <f t="shared" si="36"/>
        <v>0</v>
      </c>
      <c r="AQ91" s="302" t="str">
        <f t="shared" si="37"/>
        <v/>
      </c>
      <c r="AR91" s="380">
        <v>0</v>
      </c>
      <c r="AS91" s="264">
        <v>0</v>
      </c>
      <c r="AT91" s="310"/>
      <c r="AU91" s="310"/>
      <c r="AV91" s="310"/>
      <c r="AW91" s="310"/>
      <c r="AX91" s="310"/>
      <c r="AY91" s="310"/>
      <c r="AZ91" s="310"/>
      <c r="BA91" s="310"/>
      <c r="BB91" s="310"/>
      <c r="BC91" s="310"/>
      <c r="BD91" s="310"/>
      <c r="BE91" s="310"/>
      <c r="BF91" s="310"/>
      <c r="BG91" s="310"/>
      <c r="BH91" s="310"/>
      <c r="BI91" s="310"/>
      <c r="BK91" s="310"/>
      <c r="BL91" s="273"/>
      <c r="BM91" s="273"/>
      <c r="BN91" s="273"/>
      <c r="BO91" s="273"/>
      <c r="BP91" s="273"/>
      <c r="BQ91" s="273"/>
      <c r="BR91" s="273"/>
      <c r="BS91" s="273"/>
      <c r="BT91" s="273"/>
      <c r="BU91" s="273"/>
      <c r="BV91" s="273"/>
      <c r="BW91" s="273"/>
      <c r="BX91" s="273"/>
      <c r="BY91" s="273"/>
      <c r="BZ91" s="273"/>
      <c r="CA91" s="273"/>
      <c r="CB91" s="302" t="b">
        <f t="shared" ref="CB91:CB100" si="69">BO91&lt;&gt;0</f>
        <v>0</v>
      </c>
      <c r="CD91" s="313">
        <v>0</v>
      </c>
      <c r="CE91" s="313" t="str">
        <v>P2.2e</v>
      </c>
      <c r="CF91" s="313" t="str">
        <v>Organisering av tjenester og oppgaver med vekt på tverrfaglighet</v>
      </c>
      <c r="CG91" s="313"/>
      <c r="CH91" s="313"/>
      <c r="CI91" s="313"/>
      <c r="CJ91" s="313"/>
      <c r="CK91" s="313"/>
      <c r="CL91" s="313"/>
      <c r="CM91" s="313"/>
      <c r="CN91" s="313">
        <v>0</v>
      </c>
      <c r="CO91" s="319" t="b">
        <f t="shared" si="65"/>
        <v>0</v>
      </c>
      <c r="CP91" s="319" t="b">
        <f t="shared" si="66"/>
        <v>0</v>
      </c>
      <c r="CQ91" s="319" t="b">
        <f t="shared" si="67"/>
        <v>0</v>
      </c>
      <c r="CR91" s="319" t="b">
        <f t="shared" si="45"/>
        <v>0</v>
      </c>
      <c r="CS91" s="430" t="b">
        <f t="shared" si="56"/>
        <v>0</v>
      </c>
      <c r="CT91" s="302" t="str">
        <f t="shared" si="57"/>
        <v/>
      </c>
      <c r="CU91" s="302" t="b">
        <f t="shared" si="58"/>
        <v>1</v>
      </c>
      <c r="CV91" s="319" t="b">
        <f t="shared" si="59"/>
        <v>0</v>
      </c>
      <c r="CW91" s="302" t="str">
        <f>'Forside og oppsummering'!$K$2</f>
        <v>20230131_1336</v>
      </c>
      <c r="CX91" s="302">
        <f t="shared" si="60"/>
        <v>4</v>
      </c>
      <c r="CY91" s="302" t="str">
        <f t="shared" si="61"/>
        <v/>
      </c>
      <c r="CZ91" s="435" t="str">
        <f t="shared" si="48"/>
        <v>P2.2e</v>
      </c>
      <c r="DA91" s="330">
        <f>'Forside og oppsummering'!$E$23</f>
        <v>0</v>
      </c>
      <c r="DB91" s="302" t="str">
        <f t="shared" si="62"/>
        <v>Prosjekt 2</v>
      </c>
      <c r="DC91" s="330" t="str">
        <f t="shared" si="49"/>
        <v>Tema for tjenesteutviklingsprosjekt 2.</v>
      </c>
      <c r="DD91" s="431" t="str">
        <f t="shared" si="50"/>
        <v>P2.2e</v>
      </c>
      <c r="DE91" s="302" t="str">
        <f t="shared" si="63"/>
        <v>P_.2e</v>
      </c>
      <c r="DF91" s="302" t="str">
        <f t="shared" si="64"/>
        <v>Organisering av tjenester og oppgaver med vekt på tverrfaglighet</v>
      </c>
      <c r="DG91" s="328">
        <v>0</v>
      </c>
      <c r="DH91" s="328">
        <v>0</v>
      </c>
      <c r="DI91" s="328">
        <v>0</v>
      </c>
      <c r="DJ91" s="328">
        <v>0</v>
      </c>
      <c r="DK91" s="328">
        <v>0</v>
      </c>
      <c r="DL91" s="328">
        <v>0</v>
      </c>
      <c r="DM91" s="328">
        <v>0</v>
      </c>
      <c r="DN91" s="328">
        <v>0</v>
      </c>
      <c r="DO91" s="328" t="str">
        <v>20230131_1336</v>
      </c>
      <c r="DP91" s="328">
        <v>4</v>
      </c>
      <c r="EW91" s="275">
        <v>89</v>
      </c>
    </row>
    <row r="92" spans="5:153" x14ac:dyDescent="0.3">
      <c r="E92" s="262">
        <v>0</v>
      </c>
      <c r="F92" s="262">
        <v>0</v>
      </c>
      <c r="G92" s="262">
        <v>0</v>
      </c>
      <c r="H92" s="262">
        <v>0</v>
      </c>
      <c r="I92" s="275"/>
      <c r="J92" s="275"/>
      <c r="K92" s="302" t="b">
        <f>H92='Kompetansetilskudd og BPA'!$E$12</f>
        <v>0</v>
      </c>
      <c r="L92" s="302" t="b">
        <f t="shared" si="46"/>
        <v>0</v>
      </c>
      <c r="M92" s="302" t="b">
        <f t="shared" si="51"/>
        <v>1</v>
      </c>
      <c r="N92" s="302">
        <f t="shared" si="52"/>
        <v>6</v>
      </c>
      <c r="O92" s="302" t="str">
        <f t="shared" si="53"/>
        <v>2.6d</v>
      </c>
      <c r="P92" s="302">
        <f t="shared" si="68"/>
        <v>0</v>
      </c>
      <c r="AC92" s="302" t="str">
        <f t="shared" si="54"/>
        <v/>
      </c>
      <c r="AD92" s="310"/>
      <c r="AE92" s="310"/>
      <c r="AF92" s="310"/>
      <c r="AG92" s="310"/>
      <c r="AH92" s="375">
        <f t="shared" si="55"/>
        <v>0</v>
      </c>
      <c r="AI92" s="372"/>
      <c r="AJ92" s="372"/>
      <c r="AK92" s="372"/>
      <c r="AL92" s="310"/>
      <c r="AM92" s="310"/>
      <c r="AN92" s="264">
        <v>0</v>
      </c>
      <c r="AO92" s="264" t="str">
        <v/>
      </c>
      <c r="AP92" s="302" t="b">
        <f t="shared" si="36"/>
        <v>0</v>
      </c>
      <c r="AQ92" s="302" t="str">
        <f t="shared" si="37"/>
        <v/>
      </c>
      <c r="AR92" s="380">
        <v>0</v>
      </c>
      <c r="AS92" s="264">
        <v>0</v>
      </c>
      <c r="AT92" s="310"/>
      <c r="AU92" s="310"/>
      <c r="AV92" s="310"/>
      <c r="AW92" s="310"/>
      <c r="AX92" s="310"/>
      <c r="AY92" s="310"/>
      <c r="AZ92" s="310"/>
      <c r="BA92" s="310"/>
      <c r="BB92" s="310"/>
      <c r="BC92" s="310"/>
      <c r="BD92" s="310"/>
      <c r="BE92" s="310"/>
      <c r="BF92" s="310"/>
      <c r="BG92" s="310"/>
      <c r="BH92" s="310"/>
      <c r="BI92" s="310"/>
      <c r="BK92" s="310"/>
      <c r="BL92" s="273"/>
      <c r="BM92" s="273"/>
      <c r="BN92" s="273"/>
      <c r="BO92" s="273"/>
      <c r="BP92" s="273"/>
      <c r="BQ92" s="273"/>
      <c r="BR92" s="273"/>
      <c r="BS92" s="273"/>
      <c r="BT92" s="273"/>
      <c r="BU92" s="273"/>
      <c r="BV92" s="273"/>
      <c r="BW92" s="273"/>
      <c r="BX92" s="273"/>
      <c r="BY92" s="273"/>
      <c r="BZ92" s="273"/>
      <c r="CA92" s="273"/>
      <c r="CB92" s="302" t="b">
        <f t="shared" si="69"/>
        <v>0</v>
      </c>
      <c r="CD92" s="313">
        <v>0</v>
      </c>
      <c r="CE92" s="313" t="str">
        <v>P2.2f</v>
      </c>
      <c r="CF92" s="313" t="str">
        <v>Etablering av praksisplasser</v>
      </c>
      <c r="CG92" s="313"/>
      <c r="CH92" s="313"/>
      <c r="CI92" s="313"/>
      <c r="CJ92" s="313"/>
      <c r="CK92" s="313"/>
      <c r="CL92" s="313"/>
      <c r="CM92" s="313"/>
      <c r="CN92" s="313">
        <v>0</v>
      </c>
      <c r="CO92" s="319" t="b">
        <f t="shared" si="65"/>
        <v>0</v>
      </c>
      <c r="CP92" s="319" t="b">
        <f t="shared" si="66"/>
        <v>0</v>
      </c>
      <c r="CQ92" s="319" t="b">
        <f t="shared" si="67"/>
        <v>0</v>
      </c>
      <c r="CR92" s="319" t="b">
        <f t="shared" si="45"/>
        <v>0</v>
      </c>
      <c r="CS92" s="430" t="b">
        <f t="shared" si="56"/>
        <v>0</v>
      </c>
      <c r="CT92" s="302" t="str">
        <f t="shared" si="57"/>
        <v/>
      </c>
      <c r="CU92" s="302" t="b">
        <f t="shared" si="58"/>
        <v>1</v>
      </c>
      <c r="CV92" s="319" t="b">
        <f t="shared" si="59"/>
        <v>0</v>
      </c>
      <c r="CW92" s="302" t="str">
        <f>'Forside og oppsummering'!$K$2</f>
        <v>20230131_1336</v>
      </c>
      <c r="CX92" s="302">
        <f t="shared" si="60"/>
        <v>4</v>
      </c>
      <c r="CY92" s="302" t="str">
        <f t="shared" si="61"/>
        <v/>
      </c>
      <c r="CZ92" s="435" t="str">
        <f t="shared" si="48"/>
        <v>P2.2f</v>
      </c>
      <c r="DA92" s="330">
        <f>'Forside og oppsummering'!$E$23</f>
        <v>0</v>
      </c>
      <c r="DB92" s="302" t="str">
        <f t="shared" si="62"/>
        <v>Prosjekt 2</v>
      </c>
      <c r="DC92" s="330" t="str">
        <f t="shared" si="49"/>
        <v>Tema for tjenesteutviklingsprosjekt 2.</v>
      </c>
      <c r="DD92" s="431" t="str">
        <f t="shared" si="50"/>
        <v>P2.2f</v>
      </c>
      <c r="DE92" s="302" t="str">
        <f t="shared" si="63"/>
        <v>P_.2f</v>
      </c>
      <c r="DF92" s="302" t="str">
        <f t="shared" si="64"/>
        <v>Etablering av praksisplasser</v>
      </c>
      <c r="DG92" s="328">
        <v>0</v>
      </c>
      <c r="DH92" s="328">
        <v>0</v>
      </c>
      <c r="DI92" s="328">
        <v>0</v>
      </c>
      <c r="DJ92" s="328">
        <v>0</v>
      </c>
      <c r="DK92" s="328">
        <v>0</v>
      </c>
      <c r="DL92" s="328">
        <v>0</v>
      </c>
      <c r="DM92" s="328">
        <v>0</v>
      </c>
      <c r="DN92" s="328">
        <v>0</v>
      </c>
      <c r="DO92" s="328" t="str">
        <v>20230131_1336</v>
      </c>
      <c r="DP92" s="328">
        <v>4</v>
      </c>
      <c r="EW92" s="275">
        <v>90</v>
      </c>
    </row>
    <row r="93" spans="5:153" x14ac:dyDescent="0.3">
      <c r="E93" s="262">
        <v>0</v>
      </c>
      <c r="F93" s="262">
        <v>0</v>
      </c>
      <c r="G93" s="262">
        <v>0</v>
      </c>
      <c r="H93" s="262">
        <v>0</v>
      </c>
      <c r="I93" s="275"/>
      <c r="J93" s="275"/>
      <c r="K93" s="302" t="b">
        <f>H93='Kompetansetilskudd og BPA'!$E$12</f>
        <v>0</v>
      </c>
      <c r="L93" s="302" t="b">
        <f t="shared" si="46"/>
        <v>0</v>
      </c>
      <c r="M93" s="302" t="b">
        <f t="shared" si="51"/>
        <v>0</v>
      </c>
      <c r="N93" s="302" t="b">
        <f t="shared" si="52"/>
        <v>0</v>
      </c>
      <c r="O93" s="302" t="b">
        <f t="shared" si="53"/>
        <v>0</v>
      </c>
      <c r="P93" s="302" t="b">
        <f t="shared" si="68"/>
        <v>0</v>
      </c>
      <c r="AC93" s="302" t="str">
        <f t="shared" si="54"/>
        <v/>
      </c>
      <c r="AD93" s="310"/>
      <c r="AE93" s="310"/>
      <c r="AF93" s="310"/>
      <c r="AG93" s="310"/>
      <c r="AH93" s="375">
        <f t="shared" si="55"/>
        <v>0</v>
      </c>
      <c r="AI93" s="372"/>
      <c r="AJ93" s="372"/>
      <c r="AK93" s="372"/>
      <c r="AL93" s="310"/>
      <c r="AM93" s="310"/>
      <c r="AN93" s="264">
        <v>0</v>
      </c>
      <c r="AO93" s="264" t="str">
        <v/>
      </c>
      <c r="AP93" s="302" t="b">
        <f t="shared" si="36"/>
        <v>0</v>
      </c>
      <c r="AQ93" s="264" t="str">
        <f t="shared" si="37"/>
        <v/>
      </c>
      <c r="AR93" s="380">
        <v>0</v>
      </c>
      <c r="AS93" s="264">
        <v>0</v>
      </c>
      <c r="AT93" s="310"/>
      <c r="AU93" s="310"/>
      <c r="AV93" s="310"/>
      <c r="AW93" s="310"/>
      <c r="AX93" s="310"/>
      <c r="AY93" s="310"/>
      <c r="AZ93" s="310"/>
      <c r="BA93" s="310"/>
      <c r="BB93" s="310"/>
      <c r="BC93" s="310"/>
      <c r="BD93" s="310"/>
      <c r="BE93" s="310"/>
      <c r="BF93" s="310"/>
      <c r="BG93" s="310"/>
      <c r="BH93" s="310"/>
      <c r="BI93" s="310"/>
      <c r="BK93" s="310"/>
      <c r="BL93" s="273"/>
      <c r="BM93" s="273"/>
      <c r="BN93" s="273"/>
      <c r="BO93" s="273"/>
      <c r="BP93" s="273"/>
      <c r="BQ93" s="273"/>
      <c r="BR93" s="273"/>
      <c r="BS93" s="273"/>
      <c r="BT93" s="273"/>
      <c r="BU93" s="273"/>
      <c r="BV93" s="273"/>
      <c r="BW93" s="273"/>
      <c r="BX93" s="273"/>
      <c r="BY93" s="273"/>
      <c r="BZ93" s="273"/>
      <c r="CA93" s="273"/>
      <c r="CB93" s="302" t="b">
        <f t="shared" si="69"/>
        <v>0</v>
      </c>
      <c r="CD93" s="313">
        <v>0</v>
      </c>
      <c r="CE93" s="313" t="str">
        <v>P2.2g</v>
      </c>
      <c r="CF93" s="313" t="str">
        <v>Involvering av frivillige, lokalsamfunn og næringsliv.</v>
      </c>
      <c r="CG93" s="313"/>
      <c r="CH93" s="313"/>
      <c r="CI93" s="313"/>
      <c r="CJ93" s="313"/>
      <c r="CK93" s="313"/>
      <c r="CL93" s="313"/>
      <c r="CM93" s="313"/>
      <c r="CN93" s="313">
        <v>0</v>
      </c>
      <c r="CO93" s="319" t="b">
        <f t="shared" si="65"/>
        <v>0</v>
      </c>
      <c r="CP93" s="319" t="b">
        <f t="shared" si="66"/>
        <v>0</v>
      </c>
      <c r="CQ93" s="319" t="b">
        <f t="shared" si="67"/>
        <v>0</v>
      </c>
      <c r="CR93" s="319" t="b">
        <f t="shared" si="45"/>
        <v>0</v>
      </c>
      <c r="CS93" s="430" t="b">
        <f t="shared" si="56"/>
        <v>0</v>
      </c>
      <c r="CT93" s="302" t="str">
        <f t="shared" si="57"/>
        <v/>
      </c>
      <c r="CU93" s="302" t="b">
        <f t="shared" si="58"/>
        <v>1</v>
      </c>
      <c r="CV93" s="319" t="b">
        <f t="shared" si="59"/>
        <v>0</v>
      </c>
      <c r="CW93" s="302" t="str">
        <f>'Forside og oppsummering'!$K$2</f>
        <v>20230131_1336</v>
      </c>
      <c r="CX93" s="302">
        <f t="shared" si="60"/>
        <v>4</v>
      </c>
      <c r="CY93" s="302" t="str">
        <f t="shared" si="61"/>
        <v/>
      </c>
      <c r="CZ93" s="435" t="str">
        <f t="shared" si="48"/>
        <v>P2.2g</v>
      </c>
      <c r="DA93" s="330">
        <f>'Forside og oppsummering'!$E$23</f>
        <v>0</v>
      </c>
      <c r="DB93" s="302" t="str">
        <f t="shared" si="62"/>
        <v>Prosjekt 2</v>
      </c>
      <c r="DC93" s="330" t="str">
        <f t="shared" si="49"/>
        <v>Tema for tjenesteutviklingsprosjekt 2.</v>
      </c>
      <c r="DD93" s="431" t="str">
        <f t="shared" si="50"/>
        <v>P2.2g</v>
      </c>
      <c r="DE93" s="302" t="str">
        <f t="shared" si="63"/>
        <v>P_.2g</v>
      </c>
      <c r="DF93" s="302" t="str">
        <f t="shared" si="64"/>
        <v>Involvering av frivillige, lokalsamfunn og næringsliv.</v>
      </c>
      <c r="DG93" s="328">
        <v>0</v>
      </c>
      <c r="DH93" s="328">
        <v>0</v>
      </c>
      <c r="DI93" s="328">
        <v>0</v>
      </c>
      <c r="DJ93" s="328">
        <v>0</v>
      </c>
      <c r="DK93" s="328">
        <v>0</v>
      </c>
      <c r="DL93" s="328">
        <v>0</v>
      </c>
      <c r="DM93" s="328">
        <v>0</v>
      </c>
      <c r="DN93" s="328">
        <v>0</v>
      </c>
      <c r="DO93" s="328" t="str">
        <v>20230131_1336</v>
      </c>
      <c r="DP93" s="328">
        <v>4</v>
      </c>
      <c r="EW93" s="275">
        <v>91</v>
      </c>
    </row>
    <row r="94" spans="5:153" x14ac:dyDescent="0.3">
      <c r="E94" s="262">
        <v>0</v>
      </c>
      <c r="F94" s="262">
        <v>0</v>
      </c>
      <c r="G94" s="262">
        <v>0</v>
      </c>
      <c r="H94" s="262">
        <v>0</v>
      </c>
      <c r="I94" s="275"/>
      <c r="J94" s="275"/>
      <c r="K94" s="302" t="b">
        <f>H94='Kompetansetilskudd og BPA'!$E$12</f>
        <v>0</v>
      </c>
      <c r="L94" s="302" t="b">
        <f t="shared" si="46"/>
        <v>0</v>
      </c>
      <c r="M94" s="302" t="b">
        <f t="shared" si="51"/>
        <v>0</v>
      </c>
      <c r="N94" s="302" t="b">
        <f t="shared" si="52"/>
        <v>0</v>
      </c>
      <c r="O94" s="302" t="b">
        <f t="shared" si="53"/>
        <v>0</v>
      </c>
      <c r="P94" s="302" t="b">
        <f t="shared" si="68"/>
        <v>0</v>
      </c>
      <c r="AC94" s="302" t="str">
        <f t="shared" si="54"/>
        <v/>
      </c>
      <c r="AD94" s="310"/>
      <c r="AE94" s="310"/>
      <c r="AF94" s="310"/>
      <c r="AG94" s="310"/>
      <c r="AH94" s="375">
        <f t="shared" si="55"/>
        <v>0</v>
      </c>
      <c r="AI94" s="372"/>
      <c r="AJ94" s="372"/>
      <c r="AK94" s="372"/>
      <c r="AL94" s="310"/>
      <c r="AM94" s="310"/>
      <c r="AN94" s="264">
        <v>0</v>
      </c>
      <c r="AO94" s="264" t="str">
        <v/>
      </c>
      <c r="AP94" s="302" t="b">
        <f t="shared" ref="AP94:AP115" si="70">IF(OR(AN94="",AN94=0),FALSE,MATCH(AN94,$O$3:$O$152,0))</f>
        <v>0</v>
      </c>
      <c r="AQ94" s="264" t="str">
        <f t="shared" ref="AQ94:AQ115" si="71">IF(AO94="","",MATCH(AO94,$O$3:$O$152,0))</f>
        <v/>
      </c>
      <c r="AR94" s="380">
        <v>0</v>
      </c>
      <c r="AS94" s="264">
        <v>0</v>
      </c>
      <c r="AT94" s="310"/>
      <c r="AU94" s="310"/>
      <c r="AV94" s="310"/>
      <c r="AW94" s="310"/>
      <c r="AX94" s="310"/>
      <c r="AY94" s="310"/>
      <c r="AZ94" s="310"/>
      <c r="BA94" s="310"/>
      <c r="BB94" s="310"/>
      <c r="BC94" s="310"/>
      <c r="BD94" s="310"/>
      <c r="BE94" s="310"/>
      <c r="BF94" s="310"/>
      <c r="BG94" s="310"/>
      <c r="BH94" s="310"/>
      <c r="BI94" s="310"/>
      <c r="BK94" s="310"/>
      <c r="BL94" s="273"/>
      <c r="BM94" s="273"/>
      <c r="BN94" s="273"/>
      <c r="BO94" s="273"/>
      <c r="BP94" s="273"/>
      <c r="BQ94" s="273"/>
      <c r="BR94" s="273"/>
      <c r="BS94" s="273"/>
      <c r="BT94" s="273"/>
      <c r="BU94" s="273"/>
      <c r="BV94" s="273"/>
      <c r="BW94" s="273"/>
      <c r="BX94" s="273"/>
      <c r="BY94" s="273"/>
      <c r="BZ94" s="273"/>
      <c r="CA94" s="273"/>
      <c r="CB94" s="302" t="b">
        <f t="shared" si="69"/>
        <v>0</v>
      </c>
      <c r="CD94" s="313">
        <v>0</v>
      </c>
      <c r="CE94" s="313" t="str">
        <v>P2.2h</v>
      </c>
      <c r="CF94" s="313" t="str">
        <v>Annet</v>
      </c>
      <c r="CG94" s="313"/>
      <c r="CH94" s="313"/>
      <c r="CI94" s="313"/>
      <c r="CJ94" s="313"/>
      <c r="CK94" s="313"/>
      <c r="CL94" s="313"/>
      <c r="CM94" s="313"/>
      <c r="CN94" s="313">
        <v>0</v>
      </c>
      <c r="CO94" s="319" t="b">
        <f t="shared" si="65"/>
        <v>0</v>
      </c>
      <c r="CP94" s="319" t="b">
        <f t="shared" si="66"/>
        <v>0</v>
      </c>
      <c r="CQ94" s="319" t="b">
        <f t="shared" si="67"/>
        <v>0</v>
      </c>
      <c r="CR94" s="319" t="b">
        <f t="shared" si="45"/>
        <v>0</v>
      </c>
      <c r="CS94" s="430" t="b">
        <f t="shared" si="56"/>
        <v>0</v>
      </c>
      <c r="CT94" s="302" t="str">
        <f t="shared" si="57"/>
        <v/>
      </c>
      <c r="CU94" s="302" t="b">
        <f t="shared" si="58"/>
        <v>1</v>
      </c>
      <c r="CV94" s="319" t="b">
        <f t="shared" si="59"/>
        <v>0</v>
      </c>
      <c r="CW94" s="302" t="str">
        <f>'Forside og oppsummering'!$K$2</f>
        <v>20230131_1336</v>
      </c>
      <c r="CX94" s="302">
        <f t="shared" si="60"/>
        <v>4</v>
      </c>
      <c r="CY94" s="302" t="str">
        <f t="shared" si="61"/>
        <v/>
      </c>
      <c r="CZ94" s="435" t="str">
        <f t="shared" si="48"/>
        <v>P2.2h</v>
      </c>
      <c r="DA94" s="330">
        <f>'Forside og oppsummering'!$E$23</f>
        <v>0</v>
      </c>
      <c r="DB94" s="302" t="str">
        <f t="shared" si="62"/>
        <v>Prosjekt 2</v>
      </c>
      <c r="DC94" s="330" t="str">
        <f t="shared" si="49"/>
        <v>Tema for tjenesteutviklingsprosjekt 2.</v>
      </c>
      <c r="DD94" s="431" t="str">
        <f t="shared" si="50"/>
        <v>P2.2h</v>
      </c>
      <c r="DE94" s="302" t="str">
        <f t="shared" ref="DE94:DE134" si="72">_xlfn.CONCAT("P_",RIGHT(DD94,LEN(DD94)-2))</f>
        <v>P_.2h</v>
      </c>
      <c r="DF94" s="302" t="str">
        <f t="shared" si="64"/>
        <v>Annet</v>
      </c>
      <c r="DG94" s="328">
        <v>0</v>
      </c>
      <c r="DH94" s="328">
        <v>0</v>
      </c>
      <c r="DI94" s="328">
        <v>0</v>
      </c>
      <c r="DJ94" s="328">
        <v>0</v>
      </c>
      <c r="DK94" s="328">
        <v>0</v>
      </c>
      <c r="DL94" s="328">
        <v>0</v>
      </c>
      <c r="DM94" s="328">
        <v>0</v>
      </c>
      <c r="DN94" s="328">
        <v>0</v>
      </c>
      <c r="DO94" s="328" t="str">
        <v>20230131_1336</v>
      </c>
      <c r="DP94" s="328">
        <v>4</v>
      </c>
      <c r="EW94" s="436">
        <v>92</v>
      </c>
    </row>
    <row r="95" spans="5:153" x14ac:dyDescent="0.3">
      <c r="E95" s="262">
        <v>0</v>
      </c>
      <c r="F95" s="262">
        <v>0</v>
      </c>
      <c r="G95" s="262">
        <v>0</v>
      </c>
      <c r="H95" s="262">
        <v>0</v>
      </c>
      <c r="I95" s="275"/>
      <c r="J95" s="275"/>
      <c r="K95" s="302" t="b">
        <f>H95='Kompetansetilskudd og BPA'!$E$12</f>
        <v>0</v>
      </c>
      <c r="L95" s="302" t="b">
        <f t="shared" si="46"/>
        <v>0</v>
      </c>
      <c r="M95" s="302" t="b">
        <f t="shared" si="51"/>
        <v>0</v>
      </c>
      <c r="N95" s="302" t="b">
        <f t="shared" si="52"/>
        <v>0</v>
      </c>
      <c r="O95" s="302" t="b">
        <f t="shared" si="53"/>
        <v>0</v>
      </c>
      <c r="P95" s="302" t="b">
        <f t="shared" si="68"/>
        <v>0</v>
      </c>
      <c r="AC95" s="302" t="str">
        <f t="shared" si="54"/>
        <v/>
      </c>
      <c r="AD95" s="310"/>
      <c r="AE95" s="310"/>
      <c r="AF95" s="310"/>
      <c r="AG95" s="310"/>
      <c r="AH95" s="375">
        <f t="shared" si="55"/>
        <v>0</v>
      </c>
      <c r="AI95" s="372"/>
      <c r="AJ95" s="372"/>
      <c r="AK95" s="372"/>
      <c r="AL95" s="310"/>
      <c r="AM95" s="310"/>
      <c r="AN95" s="264">
        <v>0</v>
      </c>
      <c r="AO95" s="264" t="str">
        <v/>
      </c>
      <c r="AP95" s="302" t="b">
        <f t="shared" si="70"/>
        <v>0</v>
      </c>
      <c r="AQ95" s="264" t="str">
        <f t="shared" si="71"/>
        <v/>
      </c>
      <c r="AR95" s="380">
        <v>0</v>
      </c>
      <c r="AS95" s="264">
        <v>0</v>
      </c>
      <c r="AT95" s="310"/>
      <c r="AU95" s="310"/>
      <c r="AV95" s="310"/>
      <c r="AW95" s="310"/>
      <c r="AX95" s="310"/>
      <c r="AY95" s="310"/>
      <c r="AZ95" s="310"/>
      <c r="BA95" s="310"/>
      <c r="BB95" s="310"/>
      <c r="BC95" s="310"/>
      <c r="BD95" s="310"/>
      <c r="BE95" s="310"/>
      <c r="BF95" s="310"/>
      <c r="BG95" s="310"/>
      <c r="BH95" s="310"/>
      <c r="BI95" s="310"/>
      <c r="BK95" s="310"/>
      <c r="BL95" s="273"/>
      <c r="BM95" s="273"/>
      <c r="BN95" s="273"/>
      <c r="BO95" s="273"/>
      <c r="BP95" s="273"/>
      <c r="BQ95" s="273"/>
      <c r="BR95" s="273"/>
      <c r="BS95" s="273"/>
      <c r="BT95" s="273"/>
      <c r="BU95" s="273"/>
      <c r="BV95" s="273"/>
      <c r="BW95" s="273"/>
      <c r="BX95" s="273"/>
      <c r="BY95" s="273"/>
      <c r="BZ95" s="273"/>
      <c r="CA95" s="273"/>
      <c r="CB95" s="302" t="b">
        <f t="shared" si="69"/>
        <v>0</v>
      </c>
      <c r="CD95" s="313">
        <v>0</v>
      </c>
      <c r="CE95" s="313">
        <v>0</v>
      </c>
      <c r="CF95" s="313">
        <v>0</v>
      </c>
      <c r="CG95" s="313"/>
      <c r="CH95" s="313"/>
      <c r="CI95" s="313"/>
      <c r="CJ95" s="313"/>
      <c r="CK95" s="313"/>
      <c r="CL95" s="313"/>
      <c r="CM95" s="313"/>
      <c r="CN95" s="313">
        <v>0</v>
      </c>
      <c r="CO95" s="319" t="b">
        <f t="shared" si="65"/>
        <v>0</v>
      </c>
      <c r="CP95" s="319" t="b">
        <f t="shared" si="66"/>
        <v>0</v>
      </c>
      <c r="CQ95" s="319" t="b">
        <f t="shared" si="67"/>
        <v>0</v>
      </c>
      <c r="CR95" s="319" t="b">
        <f t="shared" si="45"/>
        <v>1</v>
      </c>
      <c r="CS95" s="430" t="b">
        <f t="shared" si="56"/>
        <v>1</v>
      </c>
      <c r="CT95" s="302" t="str">
        <f t="shared" si="57"/>
        <v/>
      </c>
      <c r="CU95" s="302" t="b">
        <f t="shared" si="58"/>
        <v>1</v>
      </c>
      <c r="CV95" s="319" t="b">
        <f t="shared" si="59"/>
        <v>0</v>
      </c>
      <c r="CW95" s="302" t="str">
        <f>'Forside og oppsummering'!$K$2</f>
        <v>20230131_1336</v>
      </c>
      <c r="CX95" s="302">
        <f t="shared" si="60"/>
        <v>6</v>
      </c>
      <c r="CY95" s="302" t="str">
        <f t="shared" si="61"/>
        <v/>
      </c>
      <c r="CZ95" s="435">
        <f t="shared" si="48"/>
        <v>0</v>
      </c>
      <c r="DA95" s="330">
        <f>'Forside og oppsummering'!$E$23</f>
        <v>0</v>
      </c>
      <c r="DB95" s="302" t="str">
        <f t="shared" si="62"/>
        <v>Prosjekt 2</v>
      </c>
      <c r="DC95" s="330" t="str">
        <f t="shared" si="49"/>
        <v>Tema for tjenesteutviklingsprosjekt 2.</v>
      </c>
      <c r="DD95" s="431" t="str">
        <f t="shared" si="50"/>
        <v>P2.2h_end</v>
      </c>
      <c r="DE95" s="302" t="str">
        <f t="shared" si="72"/>
        <v>P_.2h_end</v>
      </c>
      <c r="DF95" s="302" t="str">
        <f t="shared" si="64"/>
        <v/>
      </c>
      <c r="DG95" s="328">
        <v>0</v>
      </c>
      <c r="DH95" s="328">
        <v>0</v>
      </c>
      <c r="DI95" s="328">
        <v>0</v>
      </c>
      <c r="DJ95" s="328">
        <v>0</v>
      </c>
      <c r="DK95" s="328">
        <v>0</v>
      </c>
      <c r="DL95" s="328">
        <v>0</v>
      </c>
      <c r="DM95" s="328">
        <v>0</v>
      </c>
      <c r="DN95" s="328">
        <v>0</v>
      </c>
      <c r="DO95" s="328" t="str">
        <v>20230131_1336</v>
      </c>
      <c r="DP95" s="328">
        <v>6</v>
      </c>
      <c r="EG95" s="271" t="str" cm="1">
        <f t="array" ref="EG95">_xlfn.ANCHORARRAY(DQ4)</f>
        <v/>
      </c>
      <c r="EW95" s="275">
        <v>93</v>
      </c>
    </row>
    <row r="96" spans="5:153" x14ac:dyDescent="0.3">
      <c r="E96" s="262">
        <v>0</v>
      </c>
      <c r="F96" s="262">
        <v>0</v>
      </c>
      <c r="G96" s="262">
        <v>0</v>
      </c>
      <c r="H96" s="262">
        <v>0</v>
      </c>
      <c r="I96" s="275"/>
      <c r="J96" s="275"/>
      <c r="K96" s="302" t="b">
        <f>H96='Kompetansetilskudd og BPA'!$E$12</f>
        <v>0</v>
      </c>
      <c r="L96" s="302" t="b">
        <f t="shared" si="46"/>
        <v>0</v>
      </c>
      <c r="M96" s="302" t="b">
        <f t="shared" si="51"/>
        <v>0</v>
      </c>
      <c r="N96" s="302" t="b">
        <f t="shared" si="52"/>
        <v>0</v>
      </c>
      <c r="O96" s="302" t="b">
        <f t="shared" si="53"/>
        <v>0</v>
      </c>
      <c r="P96" s="302" t="b">
        <f t="shared" si="68"/>
        <v>0</v>
      </c>
      <c r="AC96" s="302" t="str">
        <f t="shared" si="54"/>
        <v/>
      </c>
      <c r="AD96" s="310"/>
      <c r="AE96" s="310"/>
      <c r="AF96" s="310"/>
      <c r="AG96" s="310"/>
      <c r="AH96" s="375">
        <f t="shared" si="55"/>
        <v>0</v>
      </c>
      <c r="AI96" s="372"/>
      <c r="AJ96" s="372"/>
      <c r="AK96" s="372"/>
      <c r="AL96" s="310"/>
      <c r="AM96" s="310"/>
      <c r="AN96" s="264">
        <v>0</v>
      </c>
      <c r="AO96" s="264" t="str">
        <v/>
      </c>
      <c r="AP96" s="302" t="b">
        <f t="shared" si="70"/>
        <v>0</v>
      </c>
      <c r="AQ96" s="264" t="str">
        <f t="shared" si="71"/>
        <v/>
      </c>
      <c r="AR96" s="380">
        <v>0</v>
      </c>
      <c r="AS96" s="264">
        <v>0</v>
      </c>
      <c r="AT96" s="310"/>
      <c r="AU96" s="310"/>
      <c r="AV96" s="310"/>
      <c r="AW96" s="310"/>
      <c r="AX96" s="310"/>
      <c r="AY96" s="310"/>
      <c r="AZ96" s="310"/>
      <c r="BA96" s="310"/>
      <c r="BB96" s="310"/>
      <c r="BC96" s="310"/>
      <c r="BD96" s="310"/>
      <c r="BE96" s="310"/>
      <c r="BF96" s="310"/>
      <c r="BG96" s="310"/>
      <c r="BH96" s="310"/>
      <c r="BI96" s="310"/>
      <c r="BK96" s="310"/>
      <c r="BL96" s="273"/>
      <c r="BM96" s="273"/>
      <c r="BN96" s="273"/>
      <c r="BO96" s="273"/>
      <c r="BP96" s="273"/>
      <c r="BQ96" s="273"/>
      <c r="BR96" s="273"/>
      <c r="BS96" s="273"/>
      <c r="BT96" s="273"/>
      <c r="BU96" s="273"/>
      <c r="BV96" s="273"/>
      <c r="BW96" s="273"/>
      <c r="BX96" s="273"/>
      <c r="BY96" s="273"/>
      <c r="BZ96" s="273"/>
      <c r="CA96" s="273"/>
      <c r="CB96" s="302" t="b">
        <f t="shared" si="69"/>
        <v>0</v>
      </c>
      <c r="CD96" s="313" t="str">
        <v>P2.3</v>
      </c>
      <c r="CE96" s="313" t="str">
        <v>Prosjektbeskrivelse: tjenesteutviklingsprosjekt 2.</v>
      </c>
      <c r="CF96" s="313">
        <v>0</v>
      </c>
      <c r="CG96" s="313"/>
      <c r="CH96" s="313"/>
      <c r="CI96" s="313"/>
      <c r="CJ96" s="313"/>
      <c r="CK96" s="313"/>
      <c r="CL96" s="313"/>
      <c r="CM96" s="313"/>
      <c r="CN96" s="313">
        <v>0</v>
      </c>
      <c r="CO96" s="319" t="b">
        <f t="shared" si="65"/>
        <v>1</v>
      </c>
      <c r="CP96" s="319" t="b">
        <f t="shared" si="66"/>
        <v>0</v>
      </c>
      <c r="CQ96" s="319" t="b">
        <f t="shared" si="67"/>
        <v>0</v>
      </c>
      <c r="CR96" s="319" t="b">
        <f t="shared" si="45"/>
        <v>0</v>
      </c>
      <c r="CS96" s="430" t="b">
        <f t="shared" si="56"/>
        <v>0</v>
      </c>
      <c r="CT96" s="302" t="str">
        <f t="shared" si="57"/>
        <v/>
      </c>
      <c r="CU96" s="302" t="b">
        <f t="shared" si="58"/>
        <v>1</v>
      </c>
      <c r="CV96" s="319" t="b">
        <f t="shared" si="59"/>
        <v>0</v>
      </c>
      <c r="CW96" s="302" t="str">
        <f>'Forside og oppsummering'!$K$2</f>
        <v>20230131_1336</v>
      </c>
      <c r="CX96" s="302">
        <f t="shared" si="60"/>
        <v>2</v>
      </c>
      <c r="CY96" s="302" t="str">
        <f t="shared" si="61"/>
        <v/>
      </c>
      <c r="CZ96" s="435" t="str">
        <f t="shared" si="48"/>
        <v>P2.3</v>
      </c>
      <c r="DA96" s="330">
        <f>'Forside og oppsummering'!$E$23</f>
        <v>0</v>
      </c>
      <c r="DB96" s="302" t="str">
        <f t="shared" si="62"/>
        <v>Prosjekt 2</v>
      </c>
      <c r="DC96" s="330" t="str">
        <f t="shared" si="49"/>
        <v>Prosjektbeskrivelse: tjenesteutviklingsprosjekt 2.</v>
      </c>
      <c r="DD96" s="431" t="str">
        <f t="shared" si="50"/>
        <v>P2.3</v>
      </c>
      <c r="DE96" s="302" t="str">
        <f t="shared" si="72"/>
        <v>P_.3</v>
      </c>
      <c r="DF96" s="302">
        <f t="shared" si="64"/>
        <v>0</v>
      </c>
      <c r="DG96" s="328">
        <v>0</v>
      </c>
      <c r="DH96" s="328">
        <v>0</v>
      </c>
      <c r="DI96" s="328">
        <v>0</v>
      </c>
      <c r="DJ96" s="328">
        <v>0</v>
      </c>
      <c r="DK96" s="328">
        <v>0</v>
      </c>
      <c r="DL96" s="328">
        <v>0</v>
      </c>
      <c r="DM96" s="328">
        <v>0</v>
      </c>
      <c r="DN96" s="328">
        <v>0</v>
      </c>
      <c r="DO96" s="328" t="str">
        <v>20230131_1336</v>
      </c>
      <c r="DP96" s="328">
        <v>2</v>
      </c>
      <c r="EW96" s="275">
        <v>94</v>
      </c>
    </row>
    <row r="97" spans="5:153" x14ac:dyDescent="0.3">
      <c r="E97" s="262" t="str">
        <v>3.</v>
      </c>
      <c r="F97" s="262" t="str">
        <v>Opplæringstilskudd BPA (brukerstyrt personlig assistanse)</v>
      </c>
      <c r="G97" s="262">
        <v>0</v>
      </c>
      <c r="H97" s="262">
        <v>0</v>
      </c>
      <c r="I97" s="275"/>
      <c r="J97" s="275"/>
      <c r="K97" s="302" t="b">
        <f>H97='Kompetansetilskudd og BPA'!$E$12</f>
        <v>0</v>
      </c>
      <c r="L97" s="302" t="b">
        <f t="shared" si="46"/>
        <v>0</v>
      </c>
      <c r="M97" s="302" t="b">
        <f t="shared" si="51"/>
        <v>0</v>
      </c>
      <c r="N97" s="302">
        <f t="shared" si="52"/>
        <v>1</v>
      </c>
      <c r="O97" s="302" t="str">
        <f t="shared" si="53"/>
        <v>3.</v>
      </c>
      <c r="P97" s="302" t="str">
        <f t="shared" si="68"/>
        <v>Opplæringstilskudd BPA (brukerstyrt personlig assistanse)</v>
      </c>
      <c r="AC97" s="302" t="str">
        <f t="shared" si="54"/>
        <v/>
      </c>
      <c r="AD97" s="310"/>
      <c r="AE97" s="310"/>
      <c r="AF97" s="310"/>
      <c r="AG97" s="310"/>
      <c r="AH97" s="375">
        <f t="shared" si="55"/>
        <v>0</v>
      </c>
      <c r="AI97" s="372"/>
      <c r="AJ97" s="372"/>
      <c r="AK97" s="372"/>
      <c r="AL97" s="310"/>
      <c r="AM97" s="310"/>
      <c r="AN97" s="264">
        <v>0</v>
      </c>
      <c r="AO97" s="264" t="str">
        <v/>
      </c>
      <c r="AP97" s="302" t="b">
        <f t="shared" si="70"/>
        <v>0</v>
      </c>
      <c r="AQ97" s="264" t="str">
        <f t="shared" si="71"/>
        <v/>
      </c>
      <c r="AR97" s="380">
        <v>0</v>
      </c>
      <c r="AS97" s="264">
        <v>0</v>
      </c>
      <c r="AT97" s="310"/>
      <c r="AU97" s="310"/>
      <c r="AV97" s="310"/>
      <c r="AW97" s="310"/>
      <c r="AX97" s="310"/>
      <c r="AY97" s="310"/>
      <c r="AZ97" s="310"/>
      <c r="BA97" s="310"/>
      <c r="BB97" s="310"/>
      <c r="BC97" s="310"/>
      <c r="BD97" s="310"/>
      <c r="BE97" s="310"/>
      <c r="BF97" s="310"/>
      <c r="BG97" s="310"/>
      <c r="BH97" s="310"/>
      <c r="BI97" s="310"/>
      <c r="BK97" s="310"/>
      <c r="BL97" s="273"/>
      <c r="BM97" s="273"/>
      <c r="BN97" s="273"/>
      <c r="BO97" s="273"/>
      <c r="BP97" s="273"/>
      <c r="BQ97" s="273"/>
      <c r="BR97" s="273"/>
      <c r="BS97" s="273"/>
      <c r="BT97" s="273"/>
      <c r="BU97" s="273"/>
      <c r="BV97" s="273"/>
      <c r="BW97" s="273"/>
      <c r="BX97" s="273"/>
      <c r="BY97" s="273"/>
      <c r="BZ97" s="273"/>
      <c r="CA97" s="273"/>
      <c r="CB97" s="302" t="b">
        <f t="shared" si="69"/>
        <v>0</v>
      </c>
      <c r="CD97" s="313">
        <v>0</v>
      </c>
      <c r="CE97" s="313" t="str">
        <v>- Fyll inn deltaljer for tjenesteutviklingsprosjektet der dette er hensiktsmessig
- Forsøk å skrive kortfattet (Med et detaljnivå som står i rimelig forhold til tjenesteutviklingsprosjektets omfang)</v>
      </c>
      <c r="CF97" s="313">
        <v>0</v>
      </c>
      <c r="CG97" s="313"/>
      <c r="CH97" s="313"/>
      <c r="CI97" s="313"/>
      <c r="CJ97" s="313"/>
      <c r="CK97" s="313"/>
      <c r="CL97" s="313"/>
      <c r="CM97" s="313"/>
      <c r="CN97" s="313">
        <v>0</v>
      </c>
      <c r="CO97" s="319" t="b">
        <f t="shared" si="65"/>
        <v>0</v>
      </c>
      <c r="CP97" s="319" t="b">
        <f t="shared" si="66"/>
        <v>0</v>
      </c>
      <c r="CQ97" s="319" t="b">
        <f t="shared" si="67"/>
        <v>0</v>
      </c>
      <c r="CR97" s="319" t="b">
        <f t="shared" si="45"/>
        <v>1</v>
      </c>
      <c r="CS97" s="430" t="b">
        <f t="shared" si="56"/>
        <v>0</v>
      </c>
      <c r="CT97" s="302" t="str">
        <f t="shared" si="57"/>
        <v/>
      </c>
      <c r="CU97" s="302" t="b">
        <f t="shared" si="58"/>
        <v>1</v>
      </c>
      <c r="CV97" s="319" t="b">
        <f t="shared" si="59"/>
        <v>0</v>
      </c>
      <c r="CW97" s="302" t="str">
        <f>'Forside og oppsummering'!$K$2</f>
        <v>20230131_1336</v>
      </c>
      <c r="CX97" s="302">
        <f t="shared" si="60"/>
        <v>4</v>
      </c>
      <c r="CY97" s="302" t="str">
        <f t="shared" si="61"/>
        <v/>
      </c>
      <c r="CZ97" s="435" t="str">
        <f t="shared" si="48"/>
        <v>- Fyll inn deltaljer for tjenesteutviklingsprosjektet der dette er hensiktsmessig
- Forsøk å skrive kortfattet (Med et detaljnivå som står i rimelig forhold til tjenesteutviklingsprosjektets omfang)</v>
      </c>
      <c r="DA97" s="330">
        <f>'Forside og oppsummering'!$E$23</f>
        <v>0</v>
      </c>
      <c r="DB97" s="302" t="str">
        <f t="shared" si="62"/>
        <v>Prosjekt 2</v>
      </c>
      <c r="DC97" s="330" t="str">
        <f t="shared" si="49"/>
        <v>Prosjektbeskrivelse: tjenesteutviklingsprosjekt 2.</v>
      </c>
      <c r="DD97" s="431" t="str">
        <f t="shared" si="50"/>
        <v>- Fyll inn deltaljer for tjenesteutviklingsprosjektet der dette er hensiktsmessig
- Forsøk å skrive kortfattet (Med et detaljnivå som står i rimelig forhold til tjenesteutviklingsprosjektets omfang)</v>
      </c>
      <c r="DE97" s="302" t="str">
        <f t="shared" si="72"/>
        <v>P_Fyll inn deltaljer for tjenesteutviklingsprosjektet der dette er hensiktsmessig
- Forsøk å skrive kortfattet (Med et detaljnivå som står i rimelig forhold til tjenesteutviklingsprosjektets omfang)</v>
      </c>
      <c r="DF97" s="302">
        <f t="shared" si="64"/>
        <v>0</v>
      </c>
      <c r="DG97" s="328">
        <v>0</v>
      </c>
      <c r="DH97" s="328">
        <v>0</v>
      </c>
      <c r="DI97" s="328">
        <v>0</v>
      </c>
      <c r="DJ97" s="328">
        <v>0</v>
      </c>
      <c r="DK97" s="328">
        <v>0</v>
      </c>
      <c r="DL97" s="328">
        <v>0</v>
      </c>
      <c r="DM97" s="328">
        <v>0</v>
      </c>
      <c r="DN97" s="328">
        <v>0</v>
      </c>
      <c r="DO97" s="328" t="str">
        <v>20230131_1336</v>
      </c>
      <c r="DP97" s="328">
        <v>4</v>
      </c>
      <c r="EW97" s="275">
        <v>95</v>
      </c>
    </row>
    <row r="98" spans="5:153" x14ac:dyDescent="0.3">
      <c r="E98" s="262">
        <v>0</v>
      </c>
      <c r="F98" s="262">
        <v>0</v>
      </c>
      <c r="G98" s="262">
        <v>0</v>
      </c>
      <c r="H98" s="262">
        <v>0</v>
      </c>
      <c r="I98" s="275"/>
      <c r="J98" s="275"/>
      <c r="K98" s="302" t="b">
        <f>H98='Kompetansetilskudd og BPA'!$E$12</f>
        <v>0</v>
      </c>
      <c r="L98" s="302" t="b">
        <f t="shared" si="46"/>
        <v>0</v>
      </c>
      <c r="M98" s="302" t="b">
        <f t="shared" si="51"/>
        <v>0</v>
      </c>
      <c r="N98" s="302" t="b">
        <f t="shared" si="52"/>
        <v>0</v>
      </c>
      <c r="O98" s="302" t="b">
        <f t="shared" si="53"/>
        <v>0</v>
      </c>
      <c r="P98" s="302" t="b">
        <f t="shared" si="68"/>
        <v>0</v>
      </c>
      <c r="AC98" s="302" t="str">
        <f t="shared" si="54"/>
        <v/>
      </c>
      <c r="AD98" s="310"/>
      <c r="AE98" s="310"/>
      <c r="AF98" s="310"/>
      <c r="AG98" s="310"/>
      <c r="AH98" s="375">
        <f t="shared" si="55"/>
        <v>0</v>
      </c>
      <c r="AI98" s="372"/>
      <c r="AJ98" s="372"/>
      <c r="AK98" s="372"/>
      <c r="AL98" s="310"/>
      <c r="AM98" s="310"/>
      <c r="AN98" s="264">
        <v>0</v>
      </c>
      <c r="AO98" s="264" t="str">
        <v/>
      </c>
      <c r="AP98" s="302" t="b">
        <f t="shared" si="70"/>
        <v>0</v>
      </c>
      <c r="AQ98" s="264" t="str">
        <f t="shared" si="71"/>
        <v/>
      </c>
      <c r="AR98" s="380">
        <v>0</v>
      </c>
      <c r="AS98" s="264">
        <v>0</v>
      </c>
      <c r="AT98" s="310"/>
      <c r="AU98" s="310"/>
      <c r="AV98" s="310"/>
      <c r="AW98" s="310"/>
      <c r="AX98" s="310"/>
      <c r="AY98" s="310"/>
      <c r="AZ98" s="310"/>
      <c r="BA98" s="310"/>
      <c r="BB98" s="310"/>
      <c r="BC98" s="310"/>
      <c r="BD98" s="310"/>
      <c r="BE98" s="310"/>
      <c r="BF98" s="310"/>
      <c r="BG98" s="310"/>
      <c r="BH98" s="310"/>
      <c r="BI98" s="310"/>
      <c r="BK98" s="310"/>
      <c r="BL98" s="273"/>
      <c r="BM98" s="273"/>
      <c r="BN98" s="273"/>
      <c r="BO98" s="273"/>
      <c r="BP98" s="273"/>
      <c r="BQ98" s="273"/>
      <c r="BR98" s="273"/>
      <c r="BS98" s="273"/>
      <c r="BT98" s="273"/>
      <c r="BU98" s="273"/>
      <c r="BV98" s="273"/>
      <c r="BW98" s="273"/>
      <c r="BX98" s="273"/>
      <c r="BY98" s="273"/>
      <c r="BZ98" s="273"/>
      <c r="CA98" s="273"/>
      <c r="CB98" s="302" t="b">
        <f t="shared" si="69"/>
        <v>0</v>
      </c>
      <c r="CD98" s="313">
        <v>0</v>
      </c>
      <c r="CE98" s="313" t="str">
        <v>P2.3a</v>
      </c>
      <c r="CF98" s="313" t="str">
        <v>Kort beskrivelse</v>
      </c>
      <c r="CG98" s="313"/>
      <c r="CH98" s="313"/>
      <c r="CI98" s="313"/>
      <c r="CJ98" s="313"/>
      <c r="CK98" s="313"/>
      <c r="CL98" s="313"/>
      <c r="CM98" s="313"/>
      <c r="CN98" s="313">
        <v>0</v>
      </c>
      <c r="CO98" s="319" t="b">
        <f t="shared" si="65"/>
        <v>0</v>
      </c>
      <c r="CP98" s="319" t="b">
        <f t="shared" si="66"/>
        <v>0</v>
      </c>
      <c r="CQ98" s="319" t="b">
        <f t="shared" si="67"/>
        <v>0</v>
      </c>
      <c r="CR98" s="319" t="b">
        <f t="shared" si="45"/>
        <v>0</v>
      </c>
      <c r="CS98" s="430" t="b">
        <f t="shared" si="56"/>
        <v>0</v>
      </c>
      <c r="CT98" s="302" t="str">
        <f t="shared" si="57"/>
        <v/>
      </c>
      <c r="CU98" s="302" t="b">
        <f t="shared" si="58"/>
        <v>1</v>
      </c>
      <c r="CV98" s="319" t="b">
        <f t="shared" si="59"/>
        <v>0</v>
      </c>
      <c r="CW98" s="302" t="str">
        <f>'Forside og oppsummering'!$K$2</f>
        <v>20230131_1336</v>
      </c>
      <c r="CX98" s="302">
        <f t="shared" si="60"/>
        <v>4</v>
      </c>
      <c r="CY98" s="302" t="str">
        <f t="shared" si="61"/>
        <v/>
      </c>
      <c r="CZ98" s="435" t="str">
        <f t="shared" si="48"/>
        <v>P2.3a</v>
      </c>
      <c r="DA98" s="330">
        <f>'Forside og oppsummering'!$E$23</f>
        <v>0</v>
      </c>
      <c r="DB98" s="302" t="str">
        <f t="shared" si="62"/>
        <v>Prosjekt 2</v>
      </c>
      <c r="DC98" s="330" t="str">
        <f t="shared" si="49"/>
        <v>Prosjektbeskrivelse: tjenesteutviklingsprosjekt 2.</v>
      </c>
      <c r="DD98" s="431" t="str">
        <f t="shared" si="50"/>
        <v>P2.3a</v>
      </c>
      <c r="DE98" s="302" t="str">
        <f t="shared" si="72"/>
        <v>P_.3a</v>
      </c>
      <c r="DF98" s="302" t="str">
        <f t="shared" si="64"/>
        <v>Kort beskrivelse</v>
      </c>
      <c r="DG98" s="328">
        <v>0</v>
      </c>
      <c r="DH98" s="328">
        <v>0</v>
      </c>
      <c r="DI98" s="328">
        <v>0</v>
      </c>
      <c r="DJ98" s="328">
        <v>0</v>
      </c>
      <c r="DK98" s="328">
        <v>0</v>
      </c>
      <c r="DL98" s="328">
        <v>0</v>
      </c>
      <c r="DM98" s="328">
        <v>0</v>
      </c>
      <c r="DN98" s="328">
        <v>0</v>
      </c>
      <c r="DO98" s="328" t="str">
        <v>20230131_1336</v>
      </c>
      <c r="DP98" s="328">
        <v>4</v>
      </c>
      <c r="EW98" s="275">
        <v>96</v>
      </c>
    </row>
    <row r="99" spans="5:153" x14ac:dyDescent="0.3">
      <c r="E99" s="262">
        <v>0</v>
      </c>
      <c r="F99" s="262">
        <v>0</v>
      </c>
      <c r="G99" s="262">
        <v>0</v>
      </c>
      <c r="H99" s="262">
        <v>0</v>
      </c>
      <c r="I99" s="275"/>
      <c r="J99" s="275"/>
      <c r="K99" s="302" t="b">
        <f>H99='Kompetansetilskudd og BPA'!$E$12</f>
        <v>0</v>
      </c>
      <c r="L99" s="302" t="b">
        <f t="shared" si="46"/>
        <v>0</v>
      </c>
      <c r="M99" s="302" t="b">
        <f t="shared" si="51"/>
        <v>0</v>
      </c>
      <c r="N99" s="302" t="b">
        <f t="shared" si="52"/>
        <v>0</v>
      </c>
      <c r="O99" s="302" t="b">
        <f t="shared" si="53"/>
        <v>0</v>
      </c>
      <c r="P99" s="302" t="b">
        <f t="shared" si="68"/>
        <v>0</v>
      </c>
      <c r="AC99" s="302" t="str">
        <f t="shared" si="54"/>
        <v/>
      </c>
      <c r="AD99" s="310"/>
      <c r="AE99" s="310"/>
      <c r="AF99" s="310"/>
      <c r="AG99" s="310"/>
      <c r="AH99" s="375">
        <f t="shared" si="55"/>
        <v>0</v>
      </c>
      <c r="AI99" s="372"/>
      <c r="AJ99" s="372"/>
      <c r="AK99" s="372"/>
      <c r="AL99" s="310"/>
      <c r="AM99" s="310"/>
      <c r="AN99" s="264">
        <v>0</v>
      </c>
      <c r="AO99" s="264" t="str">
        <v/>
      </c>
      <c r="AP99" s="302" t="b">
        <f t="shared" si="70"/>
        <v>0</v>
      </c>
      <c r="AQ99" s="264" t="str">
        <f t="shared" si="71"/>
        <v/>
      </c>
      <c r="AR99" s="380">
        <v>0</v>
      </c>
      <c r="AS99" s="264">
        <v>0</v>
      </c>
      <c r="AT99" s="310"/>
      <c r="AU99" s="310"/>
      <c r="AV99" s="310"/>
      <c r="AW99" s="310"/>
      <c r="AX99" s="310"/>
      <c r="AY99" s="310"/>
      <c r="AZ99" s="310"/>
      <c r="BA99" s="310"/>
      <c r="BB99" s="310"/>
      <c r="BC99" s="310"/>
      <c r="BD99" s="310"/>
      <c r="BE99" s="310"/>
      <c r="BF99" s="310"/>
      <c r="BG99" s="310"/>
      <c r="BH99" s="310"/>
      <c r="BI99" s="310"/>
      <c r="BK99" s="310"/>
      <c r="BL99" s="273"/>
      <c r="BM99" s="273"/>
      <c r="BN99" s="273"/>
      <c r="BO99" s="273"/>
      <c r="BP99" s="273"/>
      <c r="BQ99" s="273"/>
      <c r="BR99" s="273"/>
      <c r="BS99" s="273"/>
      <c r="BT99" s="273"/>
      <c r="BU99" s="273"/>
      <c r="BV99" s="273"/>
      <c r="BW99" s="273"/>
      <c r="BX99" s="273"/>
      <c r="BY99" s="273"/>
      <c r="BZ99" s="273"/>
      <c r="CA99" s="273"/>
      <c r="CB99" s="302" t="b">
        <f t="shared" si="69"/>
        <v>0</v>
      </c>
      <c r="CD99" s="313">
        <v>0</v>
      </c>
      <c r="CE99" s="313">
        <v>0</v>
      </c>
      <c r="CF99" s="313" t="str">
        <v>Gi en kort beskrivelse av tjenesteutviklingsprosjektet, herunder delprosjekter, tiltak og bakgrunn for tjenesteutviklingsprosjektet</v>
      </c>
      <c r="CG99" s="313"/>
      <c r="CH99" s="313"/>
      <c r="CI99" s="313"/>
      <c r="CJ99" s="313"/>
      <c r="CK99" s="313"/>
      <c r="CL99" s="313"/>
      <c r="CM99" s="313"/>
      <c r="CN99" s="313">
        <v>0</v>
      </c>
      <c r="CO99" s="319" t="b">
        <f t="shared" si="65"/>
        <v>0</v>
      </c>
      <c r="CP99" s="319" t="b">
        <f t="shared" si="66"/>
        <v>0</v>
      </c>
      <c r="CQ99" s="319" t="b">
        <f t="shared" si="67"/>
        <v>0</v>
      </c>
      <c r="CR99" s="319" t="b">
        <f t="shared" si="45"/>
        <v>1</v>
      </c>
      <c r="CS99" s="430" t="b">
        <f t="shared" si="56"/>
        <v>0</v>
      </c>
      <c r="CT99" s="302" t="str">
        <f t="shared" si="57"/>
        <v/>
      </c>
      <c r="CU99" s="302" t="b">
        <f t="shared" si="58"/>
        <v>1</v>
      </c>
      <c r="CV99" s="319" t="b">
        <f t="shared" si="59"/>
        <v>0</v>
      </c>
      <c r="CW99" s="302" t="str">
        <f>'Forside og oppsummering'!$K$2</f>
        <v>20230131_1336</v>
      </c>
      <c r="CX99" s="302">
        <f t="shared" si="60"/>
        <v>4</v>
      </c>
      <c r="CY99" s="302" t="str">
        <f t="shared" si="61"/>
        <v/>
      </c>
      <c r="CZ99" s="435">
        <f t="shared" si="48"/>
        <v>0</v>
      </c>
      <c r="DA99" s="330">
        <f>'Forside og oppsummering'!$E$23</f>
        <v>0</v>
      </c>
      <c r="DB99" s="302" t="str">
        <f t="shared" si="62"/>
        <v>Prosjekt 2</v>
      </c>
      <c r="DC99" s="330" t="str">
        <f t="shared" si="49"/>
        <v>Prosjektbeskrivelse: tjenesteutviklingsprosjekt 2.</v>
      </c>
      <c r="DD99" s="431">
        <f t="shared" si="50"/>
        <v>0</v>
      </c>
      <c r="DE99" s="302" t="e">
        <f t="shared" si="72"/>
        <v>#VALUE!</v>
      </c>
      <c r="DF99" s="302" t="str">
        <f t="shared" si="64"/>
        <v>Gi en kort beskrivelse av tjenesteutviklingsprosjektet, herunder delprosjekter, tiltak og bakgrunn for tjenesteutviklingsprosjektet</v>
      </c>
      <c r="DG99" s="328">
        <v>0</v>
      </c>
      <c r="DH99" s="328">
        <v>0</v>
      </c>
      <c r="DI99" s="328">
        <v>0</v>
      </c>
      <c r="DJ99" s="328">
        <v>0</v>
      </c>
      <c r="DK99" s="328">
        <v>0</v>
      </c>
      <c r="DL99" s="328">
        <v>0</v>
      </c>
      <c r="DM99" s="328">
        <v>0</v>
      </c>
      <c r="DN99" s="328">
        <v>0</v>
      </c>
      <c r="DO99" s="328" t="str">
        <v>20230131_1336</v>
      </c>
      <c r="DP99" s="328">
        <v>4</v>
      </c>
      <c r="EW99" s="275">
        <v>97</v>
      </c>
    </row>
    <row r="100" spans="5:153" x14ac:dyDescent="0.3">
      <c r="E100" s="262">
        <v>0</v>
      </c>
      <c r="F100" s="262">
        <v>0</v>
      </c>
      <c r="G100" s="262" t="str">
        <v/>
      </c>
      <c r="H100" s="262">
        <v>0</v>
      </c>
      <c r="I100" s="275"/>
      <c r="J100" s="275"/>
      <c r="K100" s="302" t="b">
        <f>H100='Kompetansetilskudd og BPA'!$E$12</f>
        <v>0</v>
      </c>
      <c r="L100" s="302" t="b">
        <f t="shared" ref="L100:L131" si="73">OR(K100,G99="3.3.")</f>
        <v>0</v>
      </c>
      <c r="M100" s="302" t="b">
        <f t="shared" si="51"/>
        <v>0</v>
      </c>
      <c r="N100" s="302">
        <f t="shared" si="52"/>
        <v>3</v>
      </c>
      <c r="O100" s="302" t="str">
        <f t="shared" si="53"/>
        <v/>
      </c>
      <c r="P100" s="302">
        <f t="shared" si="68"/>
        <v>0</v>
      </c>
      <c r="AC100" s="302" t="str">
        <f t="shared" si="54"/>
        <v/>
      </c>
      <c r="AD100" s="310"/>
      <c r="AE100" s="310"/>
      <c r="AF100" s="310"/>
      <c r="AG100" s="310"/>
      <c r="AH100" s="375">
        <f t="shared" si="55"/>
        <v>0</v>
      </c>
      <c r="AI100" s="372"/>
      <c r="AJ100" s="372"/>
      <c r="AK100" s="372"/>
      <c r="AL100" s="310"/>
      <c r="AM100" s="310"/>
      <c r="AN100" s="264">
        <v>0</v>
      </c>
      <c r="AO100" s="264" t="str">
        <v/>
      </c>
      <c r="AP100" s="302" t="b">
        <f t="shared" si="70"/>
        <v>0</v>
      </c>
      <c r="AQ100" s="264" t="str">
        <f t="shared" si="71"/>
        <v/>
      </c>
      <c r="AR100" s="380">
        <v>0</v>
      </c>
      <c r="AS100" s="264">
        <v>0</v>
      </c>
      <c r="AT100" s="310"/>
      <c r="AU100" s="310"/>
      <c r="AV100" s="310"/>
      <c r="AW100" s="310"/>
      <c r="AX100" s="310"/>
      <c r="AY100" s="310"/>
      <c r="AZ100" s="310"/>
      <c r="BA100" s="310"/>
      <c r="BB100" s="310"/>
      <c r="BC100" s="310"/>
      <c r="BD100" s="310"/>
      <c r="BE100" s="310"/>
      <c r="BF100" s="310"/>
      <c r="BG100" s="310"/>
      <c r="BH100" s="310"/>
      <c r="BI100" s="310"/>
      <c r="BK100" s="310"/>
      <c r="BL100" s="273"/>
      <c r="BM100" s="273"/>
      <c r="BN100" s="273"/>
      <c r="BO100" s="273"/>
      <c r="BP100" s="273"/>
      <c r="BQ100" s="273"/>
      <c r="BR100" s="273"/>
      <c r="BS100" s="273"/>
      <c r="BT100" s="273"/>
      <c r="BU100" s="273"/>
      <c r="BV100" s="273"/>
      <c r="BW100" s="273"/>
      <c r="BX100" s="273"/>
      <c r="BY100" s="273"/>
      <c r="BZ100" s="273"/>
      <c r="CA100" s="273"/>
      <c r="CB100" s="302" t="b">
        <f t="shared" si="69"/>
        <v>0</v>
      </c>
      <c r="CD100" s="313">
        <v>0</v>
      </c>
      <c r="CE100" s="313" t="str">
        <v>P2.3b</v>
      </c>
      <c r="CF100" s="313" t="str">
        <v>Mål for tiltaket på kort og lengre sikt</v>
      </c>
      <c r="CG100" s="313"/>
      <c r="CH100" s="313"/>
      <c r="CI100" s="313"/>
      <c r="CJ100" s="313"/>
      <c r="CK100" s="313"/>
      <c r="CL100" s="313"/>
      <c r="CM100" s="313"/>
      <c r="CN100" s="313">
        <v>0</v>
      </c>
      <c r="CO100" s="319" t="b">
        <f t="shared" si="65"/>
        <v>0</v>
      </c>
      <c r="CP100" s="319" t="b">
        <f t="shared" si="66"/>
        <v>0</v>
      </c>
      <c r="CQ100" s="319" t="b">
        <f t="shared" si="67"/>
        <v>0</v>
      </c>
      <c r="CR100" s="319" t="b">
        <f t="shared" si="45"/>
        <v>0</v>
      </c>
      <c r="CS100" s="430" t="b">
        <f t="shared" si="56"/>
        <v>0</v>
      </c>
      <c r="CT100" s="302" t="str">
        <f t="shared" si="57"/>
        <v/>
      </c>
      <c r="CU100" s="302" t="b">
        <f t="shared" si="58"/>
        <v>1</v>
      </c>
      <c r="CV100" s="319" t="b">
        <f t="shared" si="59"/>
        <v>0</v>
      </c>
      <c r="CW100" s="302" t="str">
        <f>'Forside og oppsummering'!$K$2</f>
        <v>20230131_1336</v>
      </c>
      <c r="CX100" s="302">
        <f t="shared" si="60"/>
        <v>4</v>
      </c>
      <c r="CY100" s="302" t="str">
        <f t="shared" si="61"/>
        <v/>
      </c>
      <c r="CZ100" s="435" t="str">
        <f t="shared" si="48"/>
        <v>P2.3b</v>
      </c>
      <c r="DA100" s="330">
        <f>'Forside og oppsummering'!$E$23</f>
        <v>0</v>
      </c>
      <c r="DB100" s="302" t="str">
        <f t="shared" si="62"/>
        <v>Prosjekt 2</v>
      </c>
      <c r="DC100" s="330" t="str">
        <f t="shared" si="49"/>
        <v>Prosjektbeskrivelse: tjenesteutviklingsprosjekt 2.</v>
      </c>
      <c r="DD100" s="431" t="str">
        <f t="shared" si="50"/>
        <v>P2.3b</v>
      </c>
      <c r="DE100" s="302" t="str">
        <f t="shared" si="72"/>
        <v>P_.3b</v>
      </c>
      <c r="DF100" s="302" t="str">
        <f t="shared" si="64"/>
        <v>Mål for tiltaket på kort og lengre sikt</v>
      </c>
      <c r="DG100" s="328">
        <v>0</v>
      </c>
      <c r="DH100" s="328">
        <v>0</v>
      </c>
      <c r="DI100" s="328">
        <v>0</v>
      </c>
      <c r="DJ100" s="328">
        <v>0</v>
      </c>
      <c r="DK100" s="328">
        <v>0</v>
      </c>
      <c r="DL100" s="328">
        <v>0</v>
      </c>
      <c r="DM100" s="328">
        <v>0</v>
      </c>
      <c r="DN100" s="328">
        <v>0</v>
      </c>
      <c r="DO100" s="328" t="str">
        <v>20230131_1336</v>
      </c>
      <c r="DP100" s="328">
        <v>4</v>
      </c>
      <c r="EW100" s="275">
        <v>98</v>
      </c>
    </row>
    <row r="101" spans="5:153" x14ac:dyDescent="0.3">
      <c r="E101" s="262">
        <v>0</v>
      </c>
      <c r="F101" s="262">
        <v>0</v>
      </c>
      <c r="G101" s="262">
        <v>0</v>
      </c>
      <c r="H101" s="262" t="str">
        <v>Mottaker (Antall)</v>
      </c>
      <c r="I101" s="275"/>
      <c r="J101" s="275"/>
      <c r="K101" s="302" t="b">
        <f>H101='Kompetansetilskudd og BPA'!$E$12</f>
        <v>0</v>
      </c>
      <c r="L101" s="302" t="b">
        <f t="shared" si="73"/>
        <v>0</v>
      </c>
      <c r="M101" s="302" t="b">
        <f t="shared" si="51"/>
        <v>0</v>
      </c>
      <c r="N101" s="302" t="b">
        <f t="shared" si="52"/>
        <v>0</v>
      </c>
      <c r="O101" s="302" t="b">
        <f t="shared" si="53"/>
        <v>0</v>
      </c>
      <c r="P101" s="302" t="b">
        <f t="shared" si="68"/>
        <v>0</v>
      </c>
      <c r="AC101" s="302" t="str">
        <f t="shared" si="54"/>
        <v/>
      </c>
      <c r="AD101" s="310"/>
      <c r="AE101" s="310"/>
      <c r="AF101" s="310"/>
      <c r="AG101" s="310"/>
      <c r="AH101" s="375">
        <f t="shared" si="55"/>
        <v>0</v>
      </c>
      <c r="AI101" s="372"/>
      <c r="AJ101" s="372"/>
      <c r="AK101" s="372"/>
      <c r="AL101" s="310"/>
      <c r="AM101" s="310"/>
      <c r="AN101" s="264">
        <v>0</v>
      </c>
      <c r="AO101" s="264" t="str">
        <v/>
      </c>
      <c r="AP101" s="302" t="b">
        <f t="shared" si="70"/>
        <v>0</v>
      </c>
      <c r="AQ101" s="264" t="str">
        <f t="shared" si="71"/>
        <v/>
      </c>
      <c r="AR101" s="380">
        <v>0</v>
      </c>
      <c r="AS101" s="264">
        <v>0</v>
      </c>
      <c r="AT101" s="310"/>
      <c r="AU101" s="310"/>
      <c r="AV101" s="310"/>
      <c r="AW101" s="310"/>
      <c r="AX101" s="310"/>
      <c r="AY101" s="310"/>
      <c r="AZ101" s="310"/>
      <c r="BA101" s="310"/>
      <c r="BB101" s="310"/>
      <c r="BC101" s="310"/>
      <c r="BD101" s="310"/>
      <c r="BE101" s="310"/>
      <c r="BF101" s="310"/>
      <c r="BG101" s="310"/>
      <c r="BH101" s="310"/>
      <c r="BI101" s="310"/>
      <c r="BK101" s="310"/>
      <c r="BL101" s="310"/>
      <c r="BM101" s="310"/>
      <c r="BN101" s="310"/>
      <c r="BO101" s="310"/>
      <c r="BP101" s="310"/>
      <c r="BQ101" s="310"/>
      <c r="BR101" s="310"/>
      <c r="BS101" s="310"/>
      <c r="BT101" s="310"/>
      <c r="BU101" s="310"/>
      <c r="BV101" s="310"/>
      <c r="BW101" s="310"/>
      <c r="BX101" s="310"/>
      <c r="BY101" s="310"/>
      <c r="BZ101" s="310"/>
      <c r="CA101" s="310"/>
      <c r="CB101" s="310"/>
      <c r="CD101" s="313">
        <v>0</v>
      </c>
      <c r="CE101" s="313">
        <v>0</v>
      </c>
      <c r="CF101" s="313" t="str">
        <v>Herunder mål for året dere søker om tilskudd og målgruppe for tiltaket</v>
      </c>
      <c r="CG101" s="313"/>
      <c r="CH101" s="313"/>
      <c r="CI101" s="313"/>
      <c r="CJ101" s="313"/>
      <c r="CK101" s="313"/>
      <c r="CL101" s="313"/>
      <c r="CM101" s="313"/>
      <c r="CN101" s="313">
        <v>0</v>
      </c>
      <c r="CO101" s="319" t="b">
        <f t="shared" si="65"/>
        <v>0</v>
      </c>
      <c r="CP101" s="319" t="b">
        <f t="shared" si="66"/>
        <v>0</v>
      </c>
      <c r="CQ101" s="319" t="b">
        <f t="shared" si="67"/>
        <v>0</v>
      </c>
      <c r="CR101" s="319" t="b">
        <f t="shared" si="45"/>
        <v>1</v>
      </c>
      <c r="CS101" s="430" t="b">
        <f t="shared" si="56"/>
        <v>0</v>
      </c>
      <c r="CT101" s="302" t="str">
        <f t="shared" si="57"/>
        <v/>
      </c>
      <c r="CU101" s="302" t="b">
        <f t="shared" si="58"/>
        <v>1</v>
      </c>
      <c r="CV101" s="319" t="b">
        <f t="shared" si="59"/>
        <v>0</v>
      </c>
      <c r="CW101" s="302" t="str">
        <f>'Forside og oppsummering'!$K$2</f>
        <v>20230131_1336</v>
      </c>
      <c r="CX101" s="302">
        <f t="shared" si="60"/>
        <v>4</v>
      </c>
      <c r="CY101" s="302" t="str">
        <f t="shared" si="61"/>
        <v/>
      </c>
      <c r="CZ101" s="435">
        <f t="shared" si="48"/>
        <v>0</v>
      </c>
      <c r="DA101" s="330">
        <f>'Forside og oppsummering'!$E$23</f>
        <v>0</v>
      </c>
      <c r="DB101" s="302" t="str">
        <f t="shared" si="62"/>
        <v>Prosjekt 2</v>
      </c>
      <c r="DC101" s="330" t="str">
        <f t="shared" si="49"/>
        <v>Prosjektbeskrivelse: tjenesteutviklingsprosjekt 2.</v>
      </c>
      <c r="DD101" s="431">
        <f t="shared" si="50"/>
        <v>0</v>
      </c>
      <c r="DE101" s="302" t="e">
        <f t="shared" si="72"/>
        <v>#VALUE!</v>
      </c>
      <c r="DF101" s="302" t="str">
        <f t="shared" si="64"/>
        <v>Herunder mål for året dere søker om tilskudd og målgruppe for tiltaket</v>
      </c>
      <c r="DG101" s="328">
        <v>0</v>
      </c>
      <c r="DH101" s="328">
        <v>0</v>
      </c>
      <c r="DI101" s="328">
        <v>0</v>
      </c>
      <c r="DJ101" s="328">
        <v>0</v>
      </c>
      <c r="DK101" s="328">
        <v>0</v>
      </c>
      <c r="DL101" s="328">
        <v>0</v>
      </c>
      <c r="DM101" s="328">
        <v>0</v>
      </c>
      <c r="DN101" s="328">
        <v>0</v>
      </c>
      <c r="DO101" s="328" t="str">
        <v>20230131_1336</v>
      </c>
      <c r="DP101" s="328">
        <v>4</v>
      </c>
      <c r="EW101" s="436">
        <v>99</v>
      </c>
    </row>
    <row r="102" spans="5:153" x14ac:dyDescent="0.3">
      <c r="E102" s="262">
        <v>0</v>
      </c>
      <c r="F102" s="262">
        <v>0</v>
      </c>
      <c r="G102" s="262" t="str">
        <v>3.1.</v>
      </c>
      <c r="H102" s="262" t="str">
        <v xml:space="preserve">Arbeidsledere </v>
      </c>
      <c r="I102" s="275"/>
      <c r="J102" s="275"/>
      <c r="K102" s="302" t="b">
        <f>H102='Kompetansetilskudd og BPA'!$E$12</f>
        <v>0</v>
      </c>
      <c r="L102" s="302" t="b">
        <f t="shared" si="73"/>
        <v>0</v>
      </c>
      <c r="M102" s="302" t="b">
        <f t="shared" si="51"/>
        <v>0</v>
      </c>
      <c r="N102" s="302">
        <f t="shared" si="52"/>
        <v>3</v>
      </c>
      <c r="O102" s="302" t="str">
        <f t="shared" si="53"/>
        <v>3.1.</v>
      </c>
      <c r="P102" s="302" t="str">
        <f t="shared" si="68"/>
        <v xml:space="preserve">Arbeidsledere </v>
      </c>
      <c r="AC102" s="302" t="str">
        <f t="shared" si="54"/>
        <v/>
      </c>
      <c r="AD102" s="310"/>
      <c r="AE102" s="310"/>
      <c r="AF102" s="310"/>
      <c r="AG102" s="310"/>
      <c r="AH102" s="375">
        <f t="shared" si="55"/>
        <v>0</v>
      </c>
      <c r="AI102" s="372"/>
      <c r="AJ102" s="372"/>
      <c r="AK102" s="372"/>
      <c r="AL102" s="310"/>
      <c r="AM102" s="310"/>
      <c r="AN102" s="264">
        <v>0</v>
      </c>
      <c r="AO102" s="264" t="str">
        <v/>
      </c>
      <c r="AP102" s="302" t="b">
        <f t="shared" si="70"/>
        <v>0</v>
      </c>
      <c r="AQ102" s="264" t="str">
        <f t="shared" si="71"/>
        <v/>
      </c>
      <c r="AR102" s="380">
        <v>0</v>
      </c>
      <c r="AS102" s="264">
        <v>0</v>
      </c>
      <c r="AT102" s="310"/>
      <c r="AU102" s="310"/>
      <c r="AV102" s="310"/>
      <c r="AW102" s="310"/>
      <c r="AX102" s="310"/>
      <c r="AY102" s="310"/>
      <c r="AZ102" s="310"/>
      <c r="BA102" s="310"/>
      <c r="BB102" s="310"/>
      <c r="BC102" s="310"/>
      <c r="BD102" s="310"/>
      <c r="BE102" s="310"/>
      <c r="BF102" s="310"/>
      <c r="BG102" s="310"/>
      <c r="BH102" s="310"/>
      <c r="BI102" s="310"/>
      <c r="BK102" s="310"/>
      <c r="BL102" s="310"/>
      <c r="BM102" s="310"/>
      <c r="BN102" s="310"/>
      <c r="BO102" s="310"/>
      <c r="BP102" s="310"/>
      <c r="BQ102" s="310"/>
      <c r="BR102" s="310"/>
      <c r="BS102" s="310"/>
      <c r="BT102" s="310"/>
      <c r="BU102" s="310"/>
      <c r="BV102" s="310"/>
      <c r="BW102" s="310"/>
      <c r="BX102" s="310"/>
      <c r="BY102" s="310"/>
      <c r="BZ102" s="310"/>
      <c r="CA102" s="310"/>
      <c r="CB102" s="310"/>
      <c r="CD102" s="313">
        <v>0</v>
      </c>
      <c r="CE102" s="313" t="str">
        <v>P2.3c</v>
      </c>
      <c r="CF102" s="313" t="str">
        <v>Aktivitets- og fremdriftsplan for året dere søker tilskudd</v>
      </c>
      <c r="CG102" s="313"/>
      <c r="CH102" s="313"/>
      <c r="CI102" s="313"/>
      <c r="CJ102" s="313"/>
      <c r="CK102" s="313"/>
      <c r="CL102" s="313"/>
      <c r="CM102" s="313"/>
      <c r="CN102" s="313">
        <v>0</v>
      </c>
      <c r="CO102" s="319" t="b">
        <f t="shared" si="65"/>
        <v>0</v>
      </c>
      <c r="CP102" s="319" t="b">
        <f t="shared" si="66"/>
        <v>0</v>
      </c>
      <c r="CQ102" s="319" t="b">
        <f t="shared" si="67"/>
        <v>0</v>
      </c>
      <c r="CR102" s="319" t="b">
        <f t="shared" si="45"/>
        <v>0</v>
      </c>
      <c r="CS102" s="430" t="b">
        <f t="shared" si="56"/>
        <v>0</v>
      </c>
      <c r="CT102" s="302" t="str">
        <f t="shared" si="57"/>
        <v/>
      </c>
      <c r="CU102" s="302" t="b">
        <f t="shared" si="58"/>
        <v>1</v>
      </c>
      <c r="CV102" s="319" t="b">
        <f t="shared" si="59"/>
        <v>0</v>
      </c>
      <c r="CW102" s="302" t="str">
        <f>'Forside og oppsummering'!$K$2</f>
        <v>20230131_1336</v>
      </c>
      <c r="CX102" s="302">
        <f t="shared" si="60"/>
        <v>4</v>
      </c>
      <c r="CY102" s="302" t="str">
        <f t="shared" si="61"/>
        <v/>
      </c>
      <c r="CZ102" s="435" t="str">
        <f t="shared" si="48"/>
        <v>P2.3c</v>
      </c>
      <c r="DA102" s="330">
        <f>'Forside og oppsummering'!$E$23</f>
        <v>0</v>
      </c>
      <c r="DB102" s="302" t="str">
        <f t="shared" si="62"/>
        <v>Prosjekt 2</v>
      </c>
      <c r="DC102" s="330" t="str">
        <f t="shared" si="49"/>
        <v>Prosjektbeskrivelse: tjenesteutviklingsprosjekt 2.</v>
      </c>
      <c r="DD102" s="431" t="str">
        <f t="shared" si="50"/>
        <v>P2.3c</v>
      </c>
      <c r="DE102" s="302" t="str">
        <f t="shared" si="72"/>
        <v>P_.3c</v>
      </c>
      <c r="DF102" s="302" t="str">
        <f t="shared" si="64"/>
        <v>Aktivitets- og fremdriftsplan for året dere søker tilskudd</v>
      </c>
      <c r="DG102" s="328">
        <v>0</v>
      </c>
      <c r="DH102" s="328">
        <v>0</v>
      </c>
      <c r="DI102" s="328">
        <v>0</v>
      </c>
      <c r="DJ102" s="328">
        <v>0</v>
      </c>
      <c r="DK102" s="328">
        <v>0</v>
      </c>
      <c r="DL102" s="328">
        <v>0</v>
      </c>
      <c r="DM102" s="328">
        <v>0</v>
      </c>
      <c r="DN102" s="328">
        <v>0</v>
      </c>
      <c r="DO102" s="328" t="str">
        <v>20230131_1336</v>
      </c>
      <c r="DP102" s="328">
        <v>4</v>
      </c>
      <c r="EW102" s="275">
        <v>100</v>
      </c>
    </row>
    <row r="103" spans="5:153" x14ac:dyDescent="0.3">
      <c r="E103" s="262">
        <v>0</v>
      </c>
      <c r="F103" s="262">
        <v>0</v>
      </c>
      <c r="G103" s="262" t="str">
        <v>3.2.</v>
      </c>
      <c r="H103" s="262" t="str">
        <v xml:space="preserve">Saksbehandlere </v>
      </c>
      <c r="I103" s="275"/>
      <c r="J103" s="275"/>
      <c r="K103" s="302" t="b">
        <f>H103='Kompetansetilskudd og BPA'!$E$12</f>
        <v>0</v>
      </c>
      <c r="L103" s="302" t="b">
        <f t="shared" si="73"/>
        <v>0</v>
      </c>
      <c r="M103" s="302" t="b">
        <f t="shared" si="51"/>
        <v>0</v>
      </c>
      <c r="N103" s="302">
        <f t="shared" si="52"/>
        <v>3</v>
      </c>
      <c r="O103" s="302" t="str">
        <f t="shared" si="53"/>
        <v>3.2.</v>
      </c>
      <c r="P103" s="302" t="str">
        <f t="shared" si="68"/>
        <v xml:space="preserve">Saksbehandlere </v>
      </c>
      <c r="AC103" s="302" t="str">
        <f t="shared" si="54"/>
        <v/>
      </c>
      <c r="AD103" s="310"/>
      <c r="AE103" s="310"/>
      <c r="AF103" s="310"/>
      <c r="AG103" s="310"/>
      <c r="AH103" s="375">
        <f t="shared" si="55"/>
        <v>0</v>
      </c>
      <c r="AI103" s="372"/>
      <c r="AJ103" s="372"/>
      <c r="AK103" s="372"/>
      <c r="AL103" s="310"/>
      <c r="AM103" s="310"/>
      <c r="AO103" s="264" t="str">
        <v/>
      </c>
      <c r="AP103" s="302" t="b">
        <f t="shared" si="70"/>
        <v>0</v>
      </c>
      <c r="AQ103" s="264" t="str">
        <f t="shared" si="71"/>
        <v/>
      </c>
      <c r="AR103" s="380">
        <v>0</v>
      </c>
      <c r="AS103" s="264">
        <v>0</v>
      </c>
      <c r="AT103" s="310"/>
      <c r="AU103" s="310"/>
      <c r="AV103" s="310"/>
      <c r="AW103" s="310"/>
      <c r="AX103" s="310"/>
      <c r="AY103" s="310"/>
      <c r="AZ103" s="310"/>
      <c r="BA103" s="310"/>
      <c r="BB103" s="310"/>
      <c r="BC103" s="310"/>
      <c r="BD103" s="310"/>
      <c r="BE103" s="310"/>
      <c r="BF103" s="310"/>
      <c r="BG103" s="310"/>
      <c r="BH103" s="310"/>
      <c r="BI103" s="310"/>
      <c r="BK103" s="310"/>
      <c r="BL103" s="310"/>
      <c r="BM103" s="310"/>
      <c r="BN103" s="310"/>
      <c r="BO103" s="310"/>
      <c r="BP103" s="310"/>
      <c r="BQ103" s="310"/>
      <c r="BR103" s="310"/>
      <c r="BS103" s="310"/>
      <c r="BT103" s="310"/>
      <c r="BU103" s="310"/>
      <c r="BV103" s="310"/>
      <c r="BW103" s="310"/>
      <c r="BX103" s="310"/>
      <c r="BY103" s="310"/>
      <c r="BZ103" s="310"/>
      <c r="CA103" s="310"/>
      <c r="CB103" s="310"/>
      <c r="CD103" s="313">
        <v>0</v>
      </c>
      <c r="CE103" s="313">
        <v>0</v>
      </c>
      <c r="CF103" s="313" t="str">
        <v>Sett inn de viktigste aktivitetene for å nå målene for tjenesteutviklingsprosjektet og angi gjerne måned for gjennomføring</v>
      </c>
      <c r="CG103" s="313"/>
      <c r="CH103" s="313"/>
      <c r="CI103" s="313"/>
      <c r="CJ103" s="313"/>
      <c r="CK103" s="313"/>
      <c r="CL103" s="313"/>
      <c r="CM103" s="313"/>
      <c r="CN103" s="313">
        <v>0</v>
      </c>
      <c r="CO103" s="319" t="b">
        <f t="shared" si="65"/>
        <v>0</v>
      </c>
      <c r="CP103" s="319" t="b">
        <f t="shared" si="66"/>
        <v>0</v>
      </c>
      <c r="CQ103" s="319" t="b">
        <f t="shared" si="67"/>
        <v>0</v>
      </c>
      <c r="CR103" s="319" t="b">
        <f t="shared" si="45"/>
        <v>1</v>
      </c>
      <c r="CS103" s="430" t="b">
        <f t="shared" si="56"/>
        <v>0</v>
      </c>
      <c r="CT103" s="302" t="str">
        <f t="shared" si="57"/>
        <v/>
      </c>
      <c r="CU103" s="302" t="b">
        <f t="shared" si="58"/>
        <v>1</v>
      </c>
      <c r="CV103" s="319" t="b">
        <f t="shared" si="59"/>
        <v>0</v>
      </c>
      <c r="CW103" s="302" t="str">
        <f>'Forside og oppsummering'!$K$2</f>
        <v>20230131_1336</v>
      </c>
      <c r="CX103" s="302">
        <f t="shared" si="60"/>
        <v>4</v>
      </c>
      <c r="CY103" s="302" t="str">
        <f t="shared" si="61"/>
        <v/>
      </c>
      <c r="CZ103" s="435">
        <f t="shared" si="48"/>
        <v>0</v>
      </c>
      <c r="DA103" s="330">
        <f>'Forside og oppsummering'!$E$23</f>
        <v>0</v>
      </c>
      <c r="DB103" s="302" t="str">
        <f t="shared" si="62"/>
        <v>Prosjekt 2</v>
      </c>
      <c r="DC103" s="330" t="str">
        <f t="shared" si="49"/>
        <v>Prosjektbeskrivelse: tjenesteutviklingsprosjekt 2.</v>
      </c>
      <c r="DD103" s="431">
        <f t="shared" si="50"/>
        <v>0</v>
      </c>
      <c r="DE103" s="302" t="e">
        <f t="shared" si="72"/>
        <v>#VALUE!</v>
      </c>
      <c r="DF103" s="302" t="str">
        <f t="shared" si="64"/>
        <v>Sett inn de viktigste aktivitetene for å nå målene for tjenesteutviklingsprosjektet og angi gjerne måned for gjennomføring</v>
      </c>
      <c r="DG103" s="328">
        <v>0</v>
      </c>
      <c r="DH103" s="328">
        <v>0</v>
      </c>
      <c r="DI103" s="328">
        <v>0</v>
      </c>
      <c r="DJ103" s="328">
        <v>0</v>
      </c>
      <c r="DK103" s="328">
        <v>0</v>
      </c>
      <c r="DL103" s="328">
        <v>0</v>
      </c>
      <c r="DM103" s="328">
        <v>0</v>
      </c>
      <c r="DN103" s="328">
        <v>0</v>
      </c>
      <c r="DO103" s="328" t="str">
        <v>20230131_1336</v>
      </c>
      <c r="DP103" s="328">
        <v>4</v>
      </c>
      <c r="EW103" s="275">
        <v>101</v>
      </c>
    </row>
    <row r="104" spans="5:153" x14ac:dyDescent="0.3">
      <c r="E104" s="262">
        <v>0</v>
      </c>
      <c r="F104" s="262">
        <v>0</v>
      </c>
      <c r="G104" s="262" t="str">
        <v>3.3.</v>
      </c>
      <c r="H104" s="262" t="str">
        <v xml:space="preserve">Assistenter </v>
      </c>
      <c r="I104" s="275"/>
      <c r="J104" s="275"/>
      <c r="K104" s="302" t="b">
        <f>H104='Kompetansetilskudd og BPA'!$E$12</f>
        <v>0</v>
      </c>
      <c r="L104" s="302" t="b">
        <f t="shared" si="73"/>
        <v>0</v>
      </c>
      <c r="M104" s="302" t="b">
        <f t="shared" si="51"/>
        <v>0</v>
      </c>
      <c r="N104" s="302">
        <f t="shared" si="52"/>
        <v>3</v>
      </c>
      <c r="O104" s="302" t="str">
        <f t="shared" si="53"/>
        <v>3.3.</v>
      </c>
      <c r="P104" s="302" t="str">
        <f t="shared" si="68"/>
        <v xml:space="preserve">Assistenter </v>
      </c>
      <c r="AC104" s="302" t="str">
        <f t="shared" si="54"/>
        <v/>
      </c>
      <c r="AD104" s="310"/>
      <c r="AE104" s="310"/>
      <c r="AF104" s="310"/>
      <c r="AG104" s="310"/>
      <c r="AH104" s="375">
        <f t="shared" si="55"/>
        <v>0</v>
      </c>
      <c r="AI104" s="372"/>
      <c r="AJ104" s="372"/>
      <c r="AK104" s="372"/>
      <c r="AL104" s="310"/>
      <c r="AM104" s="310"/>
      <c r="AO104" s="264" t="str">
        <v/>
      </c>
      <c r="AP104" s="302" t="b">
        <f t="shared" si="70"/>
        <v>0</v>
      </c>
      <c r="AQ104" s="264" t="str">
        <f t="shared" si="71"/>
        <v/>
      </c>
      <c r="AR104" s="380">
        <v>0</v>
      </c>
      <c r="AS104" s="264">
        <v>0</v>
      </c>
      <c r="AT104" s="310"/>
      <c r="AU104" s="310"/>
      <c r="AV104" s="310"/>
      <c r="AW104" s="310"/>
      <c r="AX104" s="310"/>
      <c r="AY104" s="310"/>
      <c r="AZ104" s="310"/>
      <c r="BA104" s="310"/>
      <c r="BB104" s="310"/>
      <c r="BC104" s="310"/>
      <c r="BD104" s="310"/>
      <c r="BE104" s="310"/>
      <c r="BF104" s="310"/>
      <c r="BG104" s="310"/>
      <c r="BH104" s="310"/>
      <c r="BI104" s="310"/>
      <c r="BK104" s="310"/>
      <c r="BL104" s="310"/>
      <c r="BM104" s="310"/>
      <c r="BN104" s="310"/>
      <c r="BO104" s="310"/>
      <c r="BP104" s="310"/>
      <c r="BQ104" s="310"/>
      <c r="BR104" s="310"/>
      <c r="BS104" s="310"/>
      <c r="BT104" s="310"/>
      <c r="BU104" s="310"/>
      <c r="BV104" s="310"/>
      <c r="BW104" s="310"/>
      <c r="BX104" s="310"/>
      <c r="BY104" s="310"/>
      <c r="BZ104" s="310"/>
      <c r="CA104" s="310"/>
      <c r="CB104" s="310"/>
      <c r="CD104" s="313">
        <v>0</v>
      </c>
      <c r="CE104" s="313" t="str">
        <v>P2.3d</v>
      </c>
      <c r="CF104" s="313" t="str">
        <v>Metoder kunnskap eller erfaring</v>
      </c>
      <c r="CG104" s="313"/>
      <c r="CH104" s="313"/>
      <c r="CI104" s="313"/>
      <c r="CJ104" s="313"/>
      <c r="CK104" s="313"/>
      <c r="CL104" s="313"/>
      <c r="CM104" s="313"/>
      <c r="CN104" s="313">
        <v>0</v>
      </c>
      <c r="CO104" s="319" t="b">
        <f t="shared" si="65"/>
        <v>0</v>
      </c>
      <c r="CP104" s="319" t="b">
        <f t="shared" si="66"/>
        <v>0</v>
      </c>
      <c r="CQ104" s="319" t="b">
        <f t="shared" si="67"/>
        <v>0</v>
      </c>
      <c r="CR104" s="319" t="b">
        <f t="shared" si="45"/>
        <v>0</v>
      </c>
      <c r="CS104" s="430" t="b">
        <f t="shared" si="56"/>
        <v>0</v>
      </c>
      <c r="CT104" s="302" t="str">
        <f t="shared" si="57"/>
        <v/>
      </c>
      <c r="CU104" s="302" t="b">
        <f t="shared" si="58"/>
        <v>1</v>
      </c>
      <c r="CV104" s="319" t="b">
        <f t="shared" si="59"/>
        <v>0</v>
      </c>
      <c r="CW104" s="302" t="str">
        <f>'Forside og oppsummering'!$K$2</f>
        <v>20230131_1336</v>
      </c>
      <c r="CX104" s="302">
        <f t="shared" si="60"/>
        <v>4</v>
      </c>
      <c r="CY104" s="302" t="str">
        <f t="shared" si="61"/>
        <v/>
      </c>
      <c r="CZ104" s="435" t="str">
        <f t="shared" si="48"/>
        <v>P2.3d</v>
      </c>
      <c r="DA104" s="330">
        <f>'Forside og oppsummering'!$E$23</f>
        <v>0</v>
      </c>
      <c r="DB104" s="302" t="str">
        <f t="shared" si="62"/>
        <v>Prosjekt 2</v>
      </c>
      <c r="DC104" s="330" t="str">
        <f t="shared" si="49"/>
        <v>Prosjektbeskrivelse: tjenesteutviklingsprosjekt 2.</v>
      </c>
      <c r="DD104" s="431" t="str">
        <f t="shared" si="50"/>
        <v>P2.3d</v>
      </c>
      <c r="DE104" s="302" t="str">
        <f t="shared" si="72"/>
        <v>P_.3d</v>
      </c>
      <c r="DF104" s="302" t="str">
        <f t="shared" si="64"/>
        <v>Metoder kunnskap eller erfaring</v>
      </c>
      <c r="DG104" s="328">
        <v>0</v>
      </c>
      <c r="DH104" s="328">
        <v>0</v>
      </c>
      <c r="DI104" s="328">
        <v>0</v>
      </c>
      <c r="DJ104" s="328">
        <v>0</v>
      </c>
      <c r="DK104" s="328">
        <v>0</v>
      </c>
      <c r="DL104" s="328">
        <v>0</v>
      </c>
      <c r="DM104" s="328">
        <v>0</v>
      </c>
      <c r="DN104" s="328">
        <v>0</v>
      </c>
      <c r="DO104" s="328" t="str">
        <v>20230131_1336</v>
      </c>
      <c r="DP104" s="328">
        <v>4</v>
      </c>
      <c r="EW104" s="275">
        <v>102</v>
      </c>
    </row>
    <row r="105" spans="5:153" x14ac:dyDescent="0.3">
      <c r="E105" s="262">
        <v>0</v>
      </c>
      <c r="F105" s="262">
        <v>0</v>
      </c>
      <c r="G105" s="262">
        <v>0</v>
      </c>
      <c r="H105" s="262">
        <v>0</v>
      </c>
      <c r="I105" s="275">
        <v>3</v>
      </c>
      <c r="J105" s="275" t="s">
        <v>496</v>
      </c>
      <c r="K105" s="302" t="b">
        <f>H105='Kompetansetilskudd og BPA'!$E$12</f>
        <v>0</v>
      </c>
      <c r="L105" s="302" t="b">
        <f t="shared" si="73"/>
        <v>1</v>
      </c>
      <c r="M105" s="302" t="b">
        <f t="shared" si="51"/>
        <v>0</v>
      </c>
      <c r="N105" s="302">
        <f t="shared" si="52"/>
        <v>5</v>
      </c>
      <c r="O105" s="302">
        <f t="shared" si="53"/>
        <v>3</v>
      </c>
      <c r="P105" s="302" t="str">
        <f t="shared" si="68"/>
        <v>Eventuell tilbakemelding fra saksbehandler til kommunen angående Opplæringstilskudd BPA (brukerstyrt personlig assistanse). (Det som skrives her fremkommer på tilskuddsbrevet til kommunen)</v>
      </c>
      <c r="AC105" s="302" t="str">
        <f t="shared" si="54"/>
        <v/>
      </c>
      <c r="AD105" s="310"/>
      <c r="AE105" s="310"/>
      <c r="AF105" s="310"/>
      <c r="AG105" s="310"/>
      <c r="AH105" s="375">
        <f t="shared" si="55"/>
        <v>0</v>
      </c>
      <c r="AI105" s="372"/>
      <c r="AJ105" s="372"/>
      <c r="AK105" s="372"/>
      <c r="AL105" s="310"/>
      <c r="AM105" s="310"/>
      <c r="AO105" s="264" t="str">
        <v/>
      </c>
      <c r="AP105" s="302" t="b">
        <f t="shared" si="70"/>
        <v>0</v>
      </c>
      <c r="AQ105" s="264" t="str">
        <f t="shared" si="71"/>
        <v/>
      </c>
      <c r="AR105" s="380">
        <v>0</v>
      </c>
      <c r="AS105" s="264">
        <v>0</v>
      </c>
      <c r="AT105" s="310"/>
      <c r="AU105" s="310"/>
      <c r="AV105" s="310"/>
      <c r="AW105" s="310"/>
      <c r="AX105" s="310"/>
      <c r="AY105" s="310"/>
      <c r="AZ105" s="310"/>
      <c r="BA105" s="310"/>
      <c r="BB105" s="310"/>
      <c r="BC105" s="310"/>
      <c r="BD105" s="310"/>
      <c r="BE105" s="310"/>
      <c r="BF105" s="310"/>
      <c r="BG105" s="310"/>
      <c r="BH105" s="310"/>
      <c r="BI105" s="310"/>
      <c r="BK105" s="310"/>
      <c r="BL105" s="310"/>
      <c r="BM105" s="310"/>
      <c r="BN105" s="310"/>
      <c r="BO105" s="310"/>
      <c r="BP105" s="310"/>
      <c r="BQ105" s="310"/>
      <c r="BR105" s="310"/>
      <c r="BS105" s="310"/>
      <c r="BT105" s="310"/>
      <c r="BU105" s="310"/>
      <c r="BV105" s="310"/>
      <c r="BW105" s="310"/>
      <c r="BX105" s="310"/>
      <c r="BY105" s="310"/>
      <c r="BZ105" s="310"/>
      <c r="CA105" s="310"/>
      <c r="CB105" s="310"/>
      <c r="CD105" s="313">
        <v>0</v>
      </c>
      <c r="CE105" s="313">
        <v>0</v>
      </c>
      <c r="CF105" s="313" t="str">
        <v>Beskriv hvilke teorier / faglige metoder dere benytter i tjenesteutviklingsprosjektet eller hvilken kunnskap/erfaring dere bygger på. Herunder metoder for brukermedvirkning</v>
      </c>
      <c r="CG105" s="313"/>
      <c r="CH105" s="313"/>
      <c r="CI105" s="313"/>
      <c r="CJ105" s="313"/>
      <c r="CK105" s="313"/>
      <c r="CL105" s="313"/>
      <c r="CM105" s="313"/>
      <c r="CN105" s="313">
        <v>0</v>
      </c>
      <c r="CO105" s="319" t="b">
        <f t="shared" si="65"/>
        <v>0</v>
      </c>
      <c r="CP105" s="319" t="b">
        <f t="shared" si="66"/>
        <v>0</v>
      </c>
      <c r="CQ105" s="319" t="b">
        <f t="shared" si="67"/>
        <v>0</v>
      </c>
      <c r="CR105" s="319" t="b">
        <f t="shared" si="45"/>
        <v>1</v>
      </c>
      <c r="CS105" s="430" t="b">
        <f t="shared" si="56"/>
        <v>0</v>
      </c>
      <c r="CT105" s="302" t="str">
        <f t="shared" si="57"/>
        <v/>
      </c>
      <c r="CU105" s="302" t="b">
        <f t="shared" si="58"/>
        <v>1</v>
      </c>
      <c r="CV105" s="319" t="b">
        <f t="shared" si="59"/>
        <v>0</v>
      </c>
      <c r="CW105" s="302" t="str">
        <f>'Forside og oppsummering'!$K$2</f>
        <v>20230131_1336</v>
      </c>
      <c r="CX105" s="302">
        <f t="shared" si="60"/>
        <v>4</v>
      </c>
      <c r="CY105" s="302" t="str">
        <f t="shared" si="61"/>
        <v/>
      </c>
      <c r="CZ105" s="435">
        <f t="shared" si="48"/>
        <v>0</v>
      </c>
      <c r="DA105" s="330">
        <f>'Forside og oppsummering'!$E$23</f>
        <v>0</v>
      </c>
      <c r="DB105" s="302" t="str">
        <f t="shared" si="62"/>
        <v>Prosjekt 2</v>
      </c>
      <c r="DC105" s="330" t="str">
        <f t="shared" si="49"/>
        <v>Prosjektbeskrivelse: tjenesteutviklingsprosjekt 2.</v>
      </c>
      <c r="DD105" s="431">
        <f t="shared" si="50"/>
        <v>0</v>
      </c>
      <c r="DE105" s="302" t="e">
        <f t="shared" si="72"/>
        <v>#VALUE!</v>
      </c>
      <c r="DF105" s="302" t="str">
        <f t="shared" si="64"/>
        <v>Beskriv hvilke teorier / faglige metoder dere benytter i tjenesteutviklingsprosjektet eller hvilken kunnskap/erfaring dere bygger på. Herunder metoder for brukermedvirkning</v>
      </c>
      <c r="DG105" s="328">
        <v>0</v>
      </c>
      <c r="DH105" s="328">
        <v>0</v>
      </c>
      <c r="DI105" s="328">
        <v>0</v>
      </c>
      <c r="DJ105" s="328">
        <v>0</v>
      </c>
      <c r="DK105" s="328">
        <v>0</v>
      </c>
      <c r="DL105" s="328">
        <v>0</v>
      </c>
      <c r="DM105" s="328">
        <v>0</v>
      </c>
      <c r="DN105" s="328">
        <v>0</v>
      </c>
      <c r="DO105" s="328" t="str">
        <v>20230131_1336</v>
      </c>
      <c r="DP105" s="328">
        <v>4</v>
      </c>
      <c r="EW105" s="275">
        <v>103</v>
      </c>
    </row>
    <row r="106" spans="5:153" x14ac:dyDescent="0.3">
      <c r="E106" s="262">
        <v>0</v>
      </c>
      <c r="F106" s="262">
        <v>0</v>
      </c>
      <c r="G106" s="262">
        <v>0</v>
      </c>
      <c r="H106" s="262">
        <v>0</v>
      </c>
      <c r="I106" s="275">
        <v>3</v>
      </c>
      <c r="J106" s="275"/>
      <c r="K106" s="302" t="b">
        <f>H106='Kompetansetilskudd og BPA'!$E$12</f>
        <v>0</v>
      </c>
      <c r="L106" s="302" t="b">
        <f t="shared" si="73"/>
        <v>0</v>
      </c>
      <c r="M106" s="302" t="b">
        <f t="shared" si="51"/>
        <v>1</v>
      </c>
      <c r="N106" s="302">
        <f t="shared" si="52"/>
        <v>6</v>
      </c>
      <c r="O106" s="302">
        <f t="shared" si="53"/>
        <v>3</v>
      </c>
      <c r="P106" s="302">
        <f t="shared" si="68"/>
        <v>0</v>
      </c>
      <c r="AC106" s="302" t="str">
        <f t="shared" si="54"/>
        <v/>
      </c>
      <c r="AD106" s="310"/>
      <c r="AE106" s="310"/>
      <c r="AF106" s="310"/>
      <c r="AG106" s="310"/>
      <c r="AH106" s="375">
        <f t="shared" si="55"/>
        <v>0</v>
      </c>
      <c r="AI106" s="372"/>
      <c r="AJ106" s="372"/>
      <c r="AK106" s="372"/>
      <c r="AL106" s="310"/>
      <c r="AM106" s="310"/>
      <c r="AO106" s="264" t="str">
        <v/>
      </c>
      <c r="AP106" s="302" t="b">
        <f t="shared" si="70"/>
        <v>0</v>
      </c>
      <c r="AQ106" s="264" t="str">
        <f t="shared" si="71"/>
        <v/>
      </c>
      <c r="AR106" s="380">
        <v>0</v>
      </c>
      <c r="AS106" s="264">
        <v>0</v>
      </c>
      <c r="AT106" s="310"/>
      <c r="AU106" s="310"/>
      <c r="AV106" s="310"/>
      <c r="AW106" s="310"/>
      <c r="AX106" s="310"/>
      <c r="AY106" s="310"/>
      <c r="AZ106" s="310"/>
      <c r="BA106" s="310"/>
      <c r="BB106" s="310"/>
      <c r="BC106" s="310"/>
      <c r="BD106" s="310"/>
      <c r="BE106" s="310"/>
      <c r="BF106" s="310"/>
      <c r="BG106" s="310"/>
      <c r="BH106" s="310"/>
      <c r="BI106" s="310"/>
      <c r="BK106" s="310"/>
      <c r="BL106" s="310"/>
      <c r="BM106" s="310"/>
      <c r="BN106" s="310"/>
      <c r="BO106" s="310"/>
      <c r="BP106" s="310"/>
      <c r="BQ106" s="310"/>
      <c r="BR106" s="310"/>
      <c r="BS106" s="310"/>
      <c r="BT106" s="310"/>
      <c r="BU106" s="310"/>
      <c r="BV106" s="310"/>
      <c r="BW106" s="310"/>
      <c r="BX106" s="310"/>
      <c r="BY106" s="310"/>
      <c r="BZ106" s="310"/>
      <c r="CA106" s="310"/>
      <c r="CB106" s="310"/>
      <c r="CD106" s="313">
        <v>0</v>
      </c>
      <c r="CE106" s="313" t="str">
        <v>P2.3e</v>
      </c>
      <c r="CF106" s="313" t="str">
        <v>Gevinster og effekter</v>
      </c>
      <c r="CG106" s="313"/>
      <c r="CH106" s="313"/>
      <c r="CI106" s="313"/>
      <c r="CJ106" s="313"/>
      <c r="CK106" s="313"/>
      <c r="CL106" s="313"/>
      <c r="CM106" s="313"/>
      <c r="CN106" s="313">
        <v>0</v>
      </c>
      <c r="CO106" s="319" t="b">
        <f t="shared" si="65"/>
        <v>0</v>
      </c>
      <c r="CP106" s="319" t="b">
        <f t="shared" si="66"/>
        <v>0</v>
      </c>
      <c r="CQ106" s="319" t="b">
        <f t="shared" si="67"/>
        <v>0</v>
      </c>
      <c r="CR106" s="319" t="b">
        <f t="shared" si="45"/>
        <v>0</v>
      </c>
      <c r="CS106" s="430" t="b">
        <f t="shared" si="56"/>
        <v>0</v>
      </c>
      <c r="CT106" s="302" t="str">
        <f t="shared" si="57"/>
        <v/>
      </c>
      <c r="CU106" s="302" t="b">
        <f t="shared" si="58"/>
        <v>1</v>
      </c>
      <c r="CV106" s="319" t="b">
        <f t="shared" si="59"/>
        <v>0</v>
      </c>
      <c r="CW106" s="302" t="str">
        <f>'Forside og oppsummering'!$K$2</f>
        <v>20230131_1336</v>
      </c>
      <c r="CX106" s="302">
        <f t="shared" si="60"/>
        <v>4</v>
      </c>
      <c r="CY106" s="302" t="str">
        <f t="shared" si="61"/>
        <v/>
      </c>
      <c r="CZ106" s="435" t="str">
        <f t="shared" si="48"/>
        <v>P2.3e</v>
      </c>
      <c r="DA106" s="330">
        <f>'Forside og oppsummering'!$E$23</f>
        <v>0</v>
      </c>
      <c r="DB106" s="302" t="str">
        <f t="shared" si="62"/>
        <v>Prosjekt 2</v>
      </c>
      <c r="DC106" s="330" t="str">
        <f t="shared" si="49"/>
        <v>Prosjektbeskrivelse: tjenesteutviklingsprosjekt 2.</v>
      </c>
      <c r="DD106" s="431" t="str">
        <f t="shared" si="50"/>
        <v>P2.3e</v>
      </c>
      <c r="DE106" s="302" t="str">
        <f t="shared" si="72"/>
        <v>P_.3e</v>
      </c>
      <c r="DF106" s="302" t="str">
        <f t="shared" si="64"/>
        <v>Gevinster og effekter</v>
      </c>
      <c r="DG106" s="328">
        <v>0</v>
      </c>
      <c r="DH106" s="328">
        <v>0</v>
      </c>
      <c r="DI106" s="328">
        <v>0</v>
      </c>
      <c r="DJ106" s="328">
        <v>0</v>
      </c>
      <c r="DK106" s="328">
        <v>0</v>
      </c>
      <c r="DL106" s="328">
        <v>0</v>
      </c>
      <c r="DM106" s="328">
        <v>0</v>
      </c>
      <c r="DN106" s="328">
        <v>0</v>
      </c>
      <c r="DO106" s="328" t="str">
        <v>20230131_1336</v>
      </c>
      <c r="DP106" s="328">
        <v>4</v>
      </c>
      <c r="EW106" s="275">
        <v>104</v>
      </c>
    </row>
    <row r="107" spans="5:153" x14ac:dyDescent="0.3">
      <c r="E107" s="262">
        <v>0</v>
      </c>
      <c r="F107" s="262">
        <v>0</v>
      </c>
      <c r="G107" s="262">
        <v>0</v>
      </c>
      <c r="H107" s="262">
        <v>0</v>
      </c>
      <c r="I107" s="275"/>
      <c r="J107" s="275"/>
      <c r="K107" s="302" t="b">
        <f>H107='Kompetansetilskudd og BPA'!$E$12</f>
        <v>0</v>
      </c>
      <c r="L107" s="302" t="b">
        <f t="shared" si="73"/>
        <v>0</v>
      </c>
      <c r="M107" s="302" t="b">
        <f t="shared" si="51"/>
        <v>0</v>
      </c>
      <c r="N107" s="302" t="b">
        <f t="shared" si="52"/>
        <v>0</v>
      </c>
      <c r="O107" s="302" t="b">
        <f t="shared" si="53"/>
        <v>0</v>
      </c>
      <c r="P107" s="302" t="b">
        <f t="shared" si="68"/>
        <v>0</v>
      </c>
      <c r="AC107" s="302" t="str">
        <f t="shared" si="54"/>
        <v/>
      </c>
      <c r="AD107" s="310"/>
      <c r="AE107" s="310"/>
      <c r="AF107" s="310"/>
      <c r="AG107" s="310"/>
      <c r="AH107" s="375">
        <f t="shared" si="55"/>
        <v>0</v>
      </c>
      <c r="AI107" s="372"/>
      <c r="AJ107" s="372"/>
      <c r="AK107" s="372"/>
      <c r="AL107" s="310"/>
      <c r="AM107" s="310"/>
      <c r="AO107" s="264" t="str">
        <v/>
      </c>
      <c r="AP107" s="302" t="b">
        <f t="shared" si="70"/>
        <v>0</v>
      </c>
      <c r="AQ107" s="264" t="str">
        <f t="shared" si="71"/>
        <v/>
      </c>
      <c r="AR107" s="380">
        <v>0</v>
      </c>
      <c r="AS107" s="264">
        <v>0</v>
      </c>
      <c r="AT107" s="310"/>
      <c r="AU107" s="310"/>
      <c r="AV107" s="310"/>
      <c r="AW107" s="310"/>
      <c r="AX107" s="310"/>
      <c r="AY107" s="310"/>
      <c r="AZ107" s="310"/>
      <c r="BA107" s="310"/>
      <c r="BB107" s="310"/>
      <c r="BC107" s="310"/>
      <c r="BD107" s="310"/>
      <c r="BE107" s="310"/>
      <c r="BF107" s="310"/>
      <c r="BG107" s="310"/>
      <c r="BH107" s="310"/>
      <c r="BI107" s="310"/>
      <c r="BK107" s="310"/>
      <c r="BL107" s="310"/>
      <c r="BM107" s="310"/>
      <c r="BN107" s="310"/>
      <c r="BO107" s="310"/>
      <c r="BP107" s="310"/>
      <c r="BQ107" s="310"/>
      <c r="BR107" s="310"/>
      <c r="BS107" s="310"/>
      <c r="BT107" s="310"/>
      <c r="BU107" s="310"/>
      <c r="BV107" s="310"/>
      <c r="BW107" s="310"/>
      <c r="BX107" s="310"/>
      <c r="BY107" s="310"/>
      <c r="BZ107" s="310"/>
      <c r="CA107" s="310"/>
      <c r="CB107" s="310"/>
      <c r="CD107" s="313">
        <v>0</v>
      </c>
      <c r="CE107" s="313">
        <v>0</v>
      </c>
      <c r="CF107" s="313" t="str">
        <v>Hvilke konkrete gevinster/effekter forventes tiltaket å gi, hvilken betydning kan det få for omlegging av praksis</v>
      </c>
      <c r="CG107" s="313"/>
      <c r="CH107" s="313"/>
      <c r="CI107" s="313"/>
      <c r="CJ107" s="313"/>
      <c r="CK107" s="313"/>
      <c r="CL107" s="313"/>
      <c r="CM107" s="313"/>
      <c r="CN107" s="313">
        <v>0</v>
      </c>
      <c r="CO107" s="319" t="b">
        <f t="shared" si="65"/>
        <v>0</v>
      </c>
      <c r="CP107" s="319" t="b">
        <f t="shared" si="66"/>
        <v>0</v>
      </c>
      <c r="CQ107" s="319" t="b">
        <f t="shared" si="67"/>
        <v>0</v>
      </c>
      <c r="CR107" s="319" t="b">
        <f t="shared" si="45"/>
        <v>1</v>
      </c>
      <c r="CS107" s="430" t="b">
        <f t="shared" si="56"/>
        <v>0</v>
      </c>
      <c r="CT107" s="302" t="str">
        <f t="shared" si="57"/>
        <v/>
      </c>
      <c r="CU107" s="302" t="b">
        <f t="shared" si="58"/>
        <v>1</v>
      </c>
      <c r="CV107" s="319" t="b">
        <f t="shared" si="59"/>
        <v>0</v>
      </c>
      <c r="CW107" s="302" t="str">
        <f>'Forside og oppsummering'!$K$2</f>
        <v>20230131_1336</v>
      </c>
      <c r="CX107" s="302">
        <f t="shared" si="60"/>
        <v>4</v>
      </c>
      <c r="CY107" s="302" t="str">
        <f t="shared" si="61"/>
        <v/>
      </c>
      <c r="CZ107" s="435">
        <f t="shared" si="48"/>
        <v>0</v>
      </c>
      <c r="DA107" s="330">
        <f>'Forside og oppsummering'!$E$23</f>
        <v>0</v>
      </c>
      <c r="DB107" s="302" t="str">
        <f t="shared" si="62"/>
        <v>Prosjekt 2</v>
      </c>
      <c r="DC107" s="330" t="str">
        <f t="shared" si="49"/>
        <v>Prosjektbeskrivelse: tjenesteutviklingsprosjekt 2.</v>
      </c>
      <c r="DD107" s="431">
        <f t="shared" si="50"/>
        <v>0</v>
      </c>
      <c r="DE107" s="302" t="e">
        <f t="shared" si="72"/>
        <v>#VALUE!</v>
      </c>
      <c r="DF107" s="302" t="str">
        <f t="shared" si="64"/>
        <v>Hvilke konkrete gevinster/effekter forventes tiltaket å gi, hvilken betydning kan det få for omlegging av praksis</v>
      </c>
      <c r="DG107" s="328">
        <v>0</v>
      </c>
      <c r="DH107" s="328">
        <v>0</v>
      </c>
      <c r="DI107" s="328">
        <v>0</v>
      </c>
      <c r="DJ107" s="328">
        <v>0</v>
      </c>
      <c r="DK107" s="328">
        <v>0</v>
      </c>
      <c r="DL107" s="328">
        <v>0</v>
      </c>
      <c r="DM107" s="328">
        <v>0</v>
      </c>
      <c r="DN107" s="328">
        <v>0</v>
      </c>
      <c r="DO107" s="328" t="str">
        <v>20230131_1336</v>
      </c>
      <c r="DP107" s="328">
        <v>4</v>
      </c>
      <c r="EW107" s="275">
        <v>105</v>
      </c>
    </row>
    <row r="108" spans="5:153" x14ac:dyDescent="0.3">
      <c r="E108" s="262">
        <v>0</v>
      </c>
      <c r="F108" s="262">
        <v>0</v>
      </c>
      <c r="G108" s="262">
        <v>0</v>
      </c>
      <c r="H108" s="262">
        <v>0</v>
      </c>
      <c r="I108" s="275"/>
      <c r="J108" s="275"/>
      <c r="K108" s="302" t="b">
        <f>H108='Kompetansetilskudd og BPA'!$E$12</f>
        <v>0</v>
      </c>
      <c r="L108" s="302" t="b">
        <f t="shared" si="73"/>
        <v>0</v>
      </c>
      <c r="M108" s="302" t="b">
        <f t="shared" si="51"/>
        <v>0</v>
      </c>
      <c r="N108" s="302" t="b">
        <f t="shared" si="52"/>
        <v>0</v>
      </c>
      <c r="O108" s="302" t="b">
        <f t="shared" si="53"/>
        <v>0</v>
      </c>
      <c r="P108" s="302" t="b">
        <f t="shared" si="68"/>
        <v>0</v>
      </c>
      <c r="AC108" s="302" t="str">
        <f t="shared" si="54"/>
        <v/>
      </c>
      <c r="AD108" s="310"/>
      <c r="AE108" s="310"/>
      <c r="AF108" s="310"/>
      <c r="AG108" s="310"/>
      <c r="AH108" s="375">
        <f t="shared" si="55"/>
        <v>0</v>
      </c>
      <c r="AI108" s="372"/>
      <c r="AJ108" s="372"/>
      <c r="AK108" s="372"/>
      <c r="AL108" s="310"/>
      <c r="AM108" s="310"/>
      <c r="AO108" s="264" t="str">
        <v/>
      </c>
      <c r="AP108" s="302" t="b">
        <f t="shared" si="70"/>
        <v>0</v>
      </c>
      <c r="AQ108" s="264" t="str">
        <f t="shared" si="71"/>
        <v/>
      </c>
      <c r="AR108" s="380">
        <v>0</v>
      </c>
      <c r="AS108" s="264">
        <v>0</v>
      </c>
      <c r="AT108" s="310"/>
      <c r="AU108" s="310"/>
      <c r="AV108" s="310"/>
      <c r="AW108" s="310"/>
      <c r="AX108" s="310"/>
      <c r="AY108" s="310"/>
      <c r="AZ108" s="310"/>
      <c r="BA108" s="310"/>
      <c r="BB108" s="310"/>
      <c r="BC108" s="310"/>
      <c r="BD108" s="310"/>
      <c r="BE108" s="310"/>
      <c r="BF108" s="310"/>
      <c r="BG108" s="310"/>
      <c r="BH108" s="310"/>
      <c r="BI108" s="310"/>
      <c r="BK108" s="310"/>
      <c r="BL108" s="310"/>
      <c r="BM108" s="310"/>
      <c r="BN108" s="310"/>
      <c r="BO108" s="310"/>
      <c r="BP108" s="310"/>
      <c r="BQ108" s="310"/>
      <c r="BR108" s="310"/>
      <c r="BS108" s="310"/>
      <c r="BT108" s="310"/>
      <c r="BU108" s="310"/>
      <c r="BV108" s="310"/>
      <c r="BW108" s="310"/>
      <c r="BX108" s="310"/>
      <c r="BY108" s="310"/>
      <c r="BZ108" s="310"/>
      <c r="CA108" s="310"/>
      <c r="CB108" s="310"/>
      <c r="CD108" s="313">
        <v>0</v>
      </c>
      <c r="CE108" s="313" t="str">
        <v>P2.3f</v>
      </c>
      <c r="CF108" s="313" t="str">
        <v>Risikofaktorer</v>
      </c>
      <c r="CG108" s="313"/>
      <c r="CH108" s="313"/>
      <c r="CI108" s="313"/>
      <c r="CJ108" s="313"/>
      <c r="CK108" s="313"/>
      <c r="CL108" s="313"/>
      <c r="CM108" s="313"/>
      <c r="CN108" s="313">
        <v>0</v>
      </c>
      <c r="CO108" s="319" t="b">
        <f t="shared" si="65"/>
        <v>0</v>
      </c>
      <c r="CP108" s="319" t="b">
        <f t="shared" si="66"/>
        <v>0</v>
      </c>
      <c r="CQ108" s="319" t="b">
        <f t="shared" si="67"/>
        <v>0</v>
      </c>
      <c r="CR108" s="319" t="b">
        <f t="shared" si="45"/>
        <v>0</v>
      </c>
      <c r="CS108" s="430" t="b">
        <f t="shared" si="56"/>
        <v>0</v>
      </c>
      <c r="CT108" s="302" t="str">
        <f t="shared" si="57"/>
        <v/>
      </c>
      <c r="CU108" s="302" t="b">
        <f t="shared" si="58"/>
        <v>1</v>
      </c>
      <c r="CV108" s="319" t="b">
        <f t="shared" si="59"/>
        <v>0</v>
      </c>
      <c r="CW108" s="302" t="str">
        <f>'Forside og oppsummering'!$K$2</f>
        <v>20230131_1336</v>
      </c>
      <c r="CX108" s="302">
        <f t="shared" si="60"/>
        <v>4</v>
      </c>
      <c r="CY108" s="302" t="str">
        <f t="shared" si="61"/>
        <v/>
      </c>
      <c r="CZ108" s="435" t="str">
        <f t="shared" si="48"/>
        <v>P2.3f</v>
      </c>
      <c r="DA108" s="330">
        <f>'Forside og oppsummering'!$E$23</f>
        <v>0</v>
      </c>
      <c r="DB108" s="302" t="str">
        <f t="shared" si="62"/>
        <v>Prosjekt 2</v>
      </c>
      <c r="DC108" s="330" t="str">
        <f t="shared" si="49"/>
        <v>Prosjektbeskrivelse: tjenesteutviklingsprosjekt 2.</v>
      </c>
      <c r="DD108" s="431" t="str">
        <f t="shared" si="50"/>
        <v>P2.3f</v>
      </c>
      <c r="DE108" s="302" t="str">
        <f t="shared" si="72"/>
        <v>P_.3f</v>
      </c>
      <c r="DF108" s="302" t="str">
        <f t="shared" si="64"/>
        <v>Risikofaktorer</v>
      </c>
      <c r="DG108" s="328">
        <v>0</v>
      </c>
      <c r="DH108" s="328">
        <v>0</v>
      </c>
      <c r="DI108" s="328">
        <v>0</v>
      </c>
      <c r="DJ108" s="328">
        <v>0</v>
      </c>
      <c r="DK108" s="328">
        <v>0</v>
      </c>
      <c r="DL108" s="328">
        <v>0</v>
      </c>
      <c r="DM108" s="328">
        <v>0</v>
      </c>
      <c r="DN108" s="328">
        <v>0</v>
      </c>
      <c r="DO108" s="328" t="str">
        <v>20230131_1336</v>
      </c>
      <c r="DP108" s="328">
        <v>4</v>
      </c>
      <c r="EW108" s="436">
        <v>106</v>
      </c>
    </row>
    <row r="109" spans="5:153" x14ac:dyDescent="0.3">
      <c r="E109" s="262">
        <v>0</v>
      </c>
      <c r="F109" s="262">
        <v>0</v>
      </c>
      <c r="G109" s="262">
        <v>0</v>
      </c>
      <c r="H109" s="262">
        <v>0</v>
      </c>
      <c r="I109" s="275"/>
      <c r="J109" s="275"/>
      <c r="K109" s="302" t="b">
        <f>H109='Kompetansetilskudd og BPA'!$E$12</f>
        <v>0</v>
      </c>
      <c r="L109" s="302" t="b">
        <f t="shared" si="73"/>
        <v>0</v>
      </c>
      <c r="M109" s="302" t="b">
        <f t="shared" si="51"/>
        <v>0</v>
      </c>
      <c r="N109" s="302" t="b">
        <f t="shared" si="52"/>
        <v>0</v>
      </c>
      <c r="O109" s="302" t="b">
        <f t="shared" si="53"/>
        <v>0</v>
      </c>
      <c r="P109" s="302" t="b">
        <f t="shared" si="68"/>
        <v>0</v>
      </c>
      <c r="AC109" s="302" t="str">
        <f t="shared" si="54"/>
        <v/>
      </c>
      <c r="AD109" s="310"/>
      <c r="AE109" s="310"/>
      <c r="AF109" s="310"/>
      <c r="AG109" s="310"/>
      <c r="AH109" s="375">
        <f t="shared" si="55"/>
        <v>0</v>
      </c>
      <c r="AI109" s="372"/>
      <c r="AJ109" s="372"/>
      <c r="AK109" s="372"/>
      <c r="AL109" s="310"/>
      <c r="AM109" s="310"/>
      <c r="AO109" s="264" t="str">
        <v/>
      </c>
      <c r="AP109" s="302" t="b">
        <f t="shared" si="70"/>
        <v>0</v>
      </c>
      <c r="AQ109" s="264" t="str">
        <f t="shared" si="71"/>
        <v/>
      </c>
      <c r="AR109" s="380">
        <v>0</v>
      </c>
      <c r="AS109" s="264">
        <v>0</v>
      </c>
      <c r="AT109" s="310"/>
      <c r="AU109" s="310"/>
      <c r="AV109" s="310"/>
      <c r="AW109" s="310"/>
      <c r="AX109" s="310"/>
      <c r="AY109" s="310"/>
      <c r="AZ109" s="310"/>
      <c r="BA109" s="310"/>
      <c r="BB109" s="310"/>
      <c r="BC109" s="310"/>
      <c r="BD109" s="310"/>
      <c r="BE109" s="310"/>
      <c r="BF109" s="310"/>
      <c r="BG109" s="310"/>
      <c r="BH109" s="310"/>
      <c r="BI109" s="310"/>
      <c r="BK109" s="310"/>
      <c r="BL109" s="310"/>
      <c r="BM109" s="310"/>
      <c r="BN109" s="310"/>
      <c r="BO109" s="310"/>
      <c r="BP109" s="310"/>
      <c r="BQ109" s="310"/>
      <c r="BR109" s="310"/>
      <c r="BS109" s="310"/>
      <c r="BT109" s="310"/>
      <c r="BU109" s="310"/>
      <c r="BV109" s="310"/>
      <c r="BW109" s="310"/>
      <c r="BX109" s="310"/>
      <c r="BY109" s="310"/>
      <c r="BZ109" s="310"/>
      <c r="CA109" s="310"/>
      <c r="CB109" s="310"/>
      <c r="CD109" s="313">
        <v>0</v>
      </c>
      <c r="CE109" s="313">
        <v>0</v>
      </c>
      <c r="CF109" s="313" t="str">
        <v>Hvilke faktorer gjør det usikkert at dere når målene, selv om dere mottar tilskudd fra Statsforvalteren?</v>
      </c>
      <c r="CG109" s="313"/>
      <c r="CH109" s="313"/>
      <c r="CI109" s="313"/>
      <c r="CJ109" s="313"/>
      <c r="CK109" s="313"/>
      <c r="CL109" s="313"/>
      <c r="CM109" s="313"/>
      <c r="CN109" s="313">
        <v>0</v>
      </c>
      <c r="CO109" s="319" t="b">
        <f t="shared" si="65"/>
        <v>0</v>
      </c>
      <c r="CP109" s="319" t="b">
        <f t="shared" si="66"/>
        <v>0</v>
      </c>
      <c r="CQ109" s="319" t="b">
        <f t="shared" si="67"/>
        <v>0</v>
      </c>
      <c r="CR109" s="319" t="b">
        <f t="shared" si="45"/>
        <v>1</v>
      </c>
      <c r="CS109" s="430" t="b">
        <f t="shared" si="56"/>
        <v>0</v>
      </c>
      <c r="CT109" s="302" t="str">
        <f t="shared" si="57"/>
        <v/>
      </c>
      <c r="CU109" s="302" t="b">
        <f t="shared" si="58"/>
        <v>1</v>
      </c>
      <c r="CV109" s="319" t="b">
        <f t="shared" si="59"/>
        <v>0</v>
      </c>
      <c r="CW109" s="302" t="str">
        <f>'Forside og oppsummering'!$K$2</f>
        <v>20230131_1336</v>
      </c>
      <c r="CX109" s="302">
        <f t="shared" si="60"/>
        <v>4</v>
      </c>
      <c r="CY109" s="302" t="str">
        <f t="shared" si="61"/>
        <v/>
      </c>
      <c r="CZ109" s="435">
        <f t="shared" si="48"/>
        <v>0</v>
      </c>
      <c r="DA109" s="330">
        <f>'Forside og oppsummering'!$E$23</f>
        <v>0</v>
      </c>
      <c r="DB109" s="302" t="str">
        <f t="shared" si="62"/>
        <v>Prosjekt 2</v>
      </c>
      <c r="DC109" s="330" t="str">
        <f t="shared" si="49"/>
        <v>Prosjektbeskrivelse: tjenesteutviklingsprosjekt 2.</v>
      </c>
      <c r="DD109" s="431">
        <f t="shared" si="50"/>
        <v>0</v>
      </c>
      <c r="DE109" s="302" t="e">
        <f t="shared" si="72"/>
        <v>#VALUE!</v>
      </c>
      <c r="DF109" s="302" t="str">
        <f t="shared" si="64"/>
        <v>Hvilke faktorer gjør det usikkert at dere når målene, selv om dere mottar tilskudd fra Statsforvalteren?</v>
      </c>
      <c r="DG109" s="328">
        <v>0</v>
      </c>
      <c r="DH109" s="328">
        <v>0</v>
      </c>
      <c r="DI109" s="328">
        <v>0</v>
      </c>
      <c r="DJ109" s="328">
        <v>0</v>
      </c>
      <c r="DK109" s="328">
        <v>0</v>
      </c>
      <c r="DL109" s="328">
        <v>0</v>
      </c>
      <c r="DM109" s="328">
        <v>0</v>
      </c>
      <c r="DN109" s="328">
        <v>0</v>
      </c>
      <c r="DO109" s="328" t="str">
        <v>20230131_1336</v>
      </c>
      <c r="DP109" s="328">
        <v>4</v>
      </c>
      <c r="EW109" s="275">
        <v>107</v>
      </c>
    </row>
    <row r="110" spans="5:153" x14ac:dyDescent="0.3">
      <c r="E110" s="262">
        <v>0</v>
      </c>
      <c r="F110" s="262">
        <v>0</v>
      </c>
      <c r="G110" s="262">
        <v>0</v>
      </c>
      <c r="H110" s="262">
        <v>0</v>
      </c>
      <c r="I110" s="275"/>
      <c r="J110" s="275"/>
      <c r="K110" s="302" t="b">
        <f>H110='Kompetansetilskudd og BPA'!$E$12</f>
        <v>0</v>
      </c>
      <c r="L110" s="302" t="b">
        <f t="shared" si="73"/>
        <v>0</v>
      </c>
      <c r="M110" s="302" t="b">
        <f t="shared" si="51"/>
        <v>0</v>
      </c>
      <c r="N110" s="302" t="b">
        <f t="shared" si="52"/>
        <v>0</v>
      </c>
      <c r="O110" s="302" t="b">
        <f t="shared" si="53"/>
        <v>0</v>
      </c>
      <c r="P110" s="302" t="b">
        <f t="shared" si="68"/>
        <v>0</v>
      </c>
      <c r="AC110" s="302" t="str">
        <f t="shared" si="54"/>
        <v/>
      </c>
      <c r="AD110" s="310"/>
      <c r="AE110" s="310"/>
      <c r="AF110" s="310"/>
      <c r="AG110" s="310"/>
      <c r="AH110" s="375">
        <f t="shared" si="55"/>
        <v>0</v>
      </c>
      <c r="AI110" s="372"/>
      <c r="AJ110" s="372"/>
      <c r="AK110" s="372"/>
      <c r="AL110" s="310"/>
      <c r="AM110" s="310"/>
      <c r="AP110" s="302" t="b">
        <f t="shared" si="70"/>
        <v>0</v>
      </c>
      <c r="AQ110" s="264" t="str">
        <f t="shared" si="71"/>
        <v/>
      </c>
      <c r="AR110" s="380">
        <v>0</v>
      </c>
      <c r="AS110" s="264">
        <v>0</v>
      </c>
      <c r="AT110" s="310"/>
      <c r="AU110" s="310"/>
      <c r="AV110" s="310"/>
      <c r="AW110" s="310"/>
      <c r="AX110" s="310"/>
      <c r="AY110" s="310"/>
      <c r="AZ110" s="310"/>
      <c r="BA110" s="310"/>
      <c r="BB110" s="310"/>
      <c r="BC110" s="310"/>
      <c r="BD110" s="310"/>
      <c r="BE110" s="310"/>
      <c r="BF110" s="310"/>
      <c r="BG110" s="310"/>
      <c r="BH110" s="310"/>
      <c r="BI110" s="310"/>
      <c r="BK110" s="310"/>
      <c r="BL110" s="310"/>
      <c r="BM110" s="310"/>
      <c r="BN110" s="310"/>
      <c r="BO110" s="310"/>
      <c r="BP110" s="310"/>
      <c r="BQ110" s="310"/>
      <c r="BR110" s="310"/>
      <c r="BS110" s="310"/>
      <c r="BT110" s="310"/>
      <c r="BU110" s="310"/>
      <c r="BV110" s="310"/>
      <c r="BW110" s="310"/>
      <c r="BX110" s="310"/>
      <c r="BY110" s="310"/>
      <c r="BZ110" s="310"/>
      <c r="CA110" s="310"/>
      <c r="CB110" s="310"/>
      <c r="CD110" s="313">
        <v>0</v>
      </c>
      <c r="CE110" s="313" t="str">
        <v>P2.3g</v>
      </c>
      <c r="CF110" s="313" t="str">
        <v>Forankring internt i kommunen</v>
      </c>
      <c r="CG110" s="313"/>
      <c r="CH110" s="313"/>
      <c r="CI110" s="313"/>
      <c r="CJ110" s="313"/>
      <c r="CK110" s="313"/>
      <c r="CL110" s="313"/>
      <c r="CM110" s="313"/>
      <c r="CN110" s="313">
        <v>0</v>
      </c>
      <c r="CO110" s="319" t="b">
        <f t="shared" si="65"/>
        <v>0</v>
      </c>
      <c r="CP110" s="319" t="b">
        <f t="shared" si="66"/>
        <v>0</v>
      </c>
      <c r="CQ110" s="319" t="b">
        <f t="shared" si="67"/>
        <v>0</v>
      </c>
      <c r="CR110" s="319" t="b">
        <f t="shared" si="45"/>
        <v>0</v>
      </c>
      <c r="CS110" s="430" t="b">
        <f t="shared" si="56"/>
        <v>0</v>
      </c>
      <c r="CT110" s="302" t="str">
        <f t="shared" si="57"/>
        <v/>
      </c>
      <c r="CU110" s="302" t="b">
        <f t="shared" si="58"/>
        <v>1</v>
      </c>
      <c r="CV110" s="319" t="b">
        <f t="shared" si="59"/>
        <v>0</v>
      </c>
      <c r="CW110" s="302" t="str">
        <f>'Forside og oppsummering'!$K$2</f>
        <v>20230131_1336</v>
      </c>
      <c r="CX110" s="302">
        <f t="shared" si="60"/>
        <v>4</v>
      </c>
      <c r="CY110" s="302" t="str">
        <f t="shared" si="61"/>
        <v/>
      </c>
      <c r="CZ110" s="435" t="str">
        <f t="shared" si="48"/>
        <v>P2.3g</v>
      </c>
      <c r="DA110" s="330">
        <f>'Forside og oppsummering'!$E$23</f>
        <v>0</v>
      </c>
      <c r="DB110" s="302" t="str">
        <f t="shared" si="62"/>
        <v>Prosjekt 2</v>
      </c>
      <c r="DC110" s="330" t="str">
        <f t="shared" si="49"/>
        <v>Prosjektbeskrivelse: tjenesteutviklingsprosjekt 2.</v>
      </c>
      <c r="DD110" s="431" t="str">
        <f t="shared" si="50"/>
        <v>P2.3g</v>
      </c>
      <c r="DE110" s="302" t="str">
        <f t="shared" si="72"/>
        <v>P_.3g</v>
      </c>
      <c r="DF110" s="302" t="str">
        <f t="shared" si="64"/>
        <v>Forankring internt i kommunen</v>
      </c>
      <c r="DG110" s="328">
        <v>0</v>
      </c>
      <c r="DH110" s="328">
        <v>0</v>
      </c>
      <c r="DI110" s="328">
        <v>0</v>
      </c>
      <c r="DJ110" s="328">
        <v>0</v>
      </c>
      <c r="DK110" s="328">
        <v>0</v>
      </c>
      <c r="DL110" s="328">
        <v>0</v>
      </c>
      <c r="DM110" s="328">
        <v>0</v>
      </c>
      <c r="DN110" s="328">
        <v>0</v>
      </c>
      <c r="DO110" s="328" t="str">
        <v>20230131_1336</v>
      </c>
      <c r="DP110" s="328">
        <v>4</v>
      </c>
      <c r="EW110" s="275">
        <v>108</v>
      </c>
    </row>
    <row r="111" spans="5:153" x14ac:dyDescent="0.3">
      <c r="E111" s="262">
        <v>0</v>
      </c>
      <c r="F111" s="262">
        <v>0</v>
      </c>
      <c r="G111" s="262">
        <v>0</v>
      </c>
      <c r="H111" s="262">
        <v>0</v>
      </c>
      <c r="I111" s="275"/>
      <c r="J111" s="275"/>
      <c r="K111" s="302" t="b">
        <f>H111='Kompetansetilskudd og BPA'!$E$12</f>
        <v>0</v>
      </c>
      <c r="L111" s="302" t="b">
        <f t="shared" si="73"/>
        <v>0</v>
      </c>
      <c r="M111" s="302" t="b">
        <f t="shared" si="51"/>
        <v>0</v>
      </c>
      <c r="N111" s="302" t="b">
        <f t="shared" si="52"/>
        <v>0</v>
      </c>
      <c r="O111" s="302" t="b">
        <f t="shared" si="53"/>
        <v>0</v>
      </c>
      <c r="P111" s="302" t="b">
        <f t="shared" si="68"/>
        <v>0</v>
      </c>
      <c r="AC111" s="302" t="str">
        <f t="shared" si="54"/>
        <v/>
      </c>
      <c r="AD111" s="310"/>
      <c r="AE111" s="310"/>
      <c r="AF111" s="310"/>
      <c r="AG111" s="310"/>
      <c r="AH111" s="375">
        <f t="shared" si="55"/>
        <v>0</v>
      </c>
      <c r="AI111" s="372"/>
      <c r="AJ111" s="372"/>
      <c r="AK111" s="372"/>
      <c r="AL111" s="310"/>
      <c r="AM111" s="310"/>
      <c r="AP111" s="302" t="b">
        <f t="shared" si="70"/>
        <v>0</v>
      </c>
      <c r="AQ111" s="264" t="str">
        <f t="shared" si="71"/>
        <v/>
      </c>
      <c r="AR111" s="380">
        <v>0</v>
      </c>
      <c r="AS111" s="264">
        <v>0</v>
      </c>
      <c r="AT111" s="310"/>
      <c r="AU111" s="310"/>
      <c r="AV111" s="310"/>
      <c r="AW111" s="310"/>
      <c r="AX111" s="310"/>
      <c r="AY111" s="310"/>
      <c r="AZ111" s="310"/>
      <c r="BA111" s="310"/>
      <c r="BB111" s="310"/>
      <c r="BC111" s="310"/>
      <c r="BD111" s="310"/>
      <c r="BE111" s="310"/>
      <c r="BF111" s="310"/>
      <c r="BG111" s="310"/>
      <c r="BH111" s="310"/>
      <c r="BI111" s="310"/>
      <c r="BK111" s="310"/>
      <c r="BL111" s="310"/>
      <c r="BM111" s="310"/>
      <c r="BN111" s="310"/>
      <c r="BO111" s="310"/>
      <c r="BP111" s="310"/>
      <c r="BQ111" s="310"/>
      <c r="BR111" s="310"/>
      <c r="BS111" s="310"/>
      <c r="BT111" s="310"/>
      <c r="BU111" s="310"/>
      <c r="BV111" s="310"/>
      <c r="BW111" s="310"/>
      <c r="BX111" s="310"/>
      <c r="BY111" s="310"/>
      <c r="BZ111" s="310"/>
      <c r="CA111" s="310"/>
      <c r="CB111" s="310"/>
      <c r="CD111" s="313">
        <v>0</v>
      </c>
      <c r="CE111" s="313">
        <v>0</v>
      </c>
      <c r="CF111" s="313" t="str">
        <v>• Beskriv hvordan tiltaket er forankret internt i kommunen, faglig og administrativt i både utviklings og implementeringsfasen.
• Beskriv kort tanker om overgang fra prosjekt til drift.</v>
      </c>
      <c r="CG111" s="313"/>
      <c r="CH111" s="313"/>
      <c r="CI111" s="313"/>
      <c r="CJ111" s="313"/>
      <c r="CK111" s="313"/>
      <c r="CL111" s="313"/>
      <c r="CM111" s="313"/>
      <c r="CN111" s="313">
        <v>0</v>
      </c>
      <c r="CO111" s="319" t="b">
        <f t="shared" si="65"/>
        <v>0</v>
      </c>
      <c r="CP111" s="319" t="b">
        <f t="shared" si="66"/>
        <v>0</v>
      </c>
      <c r="CQ111" s="319" t="b">
        <f t="shared" si="67"/>
        <v>0</v>
      </c>
      <c r="CR111" s="319" t="b">
        <f t="shared" si="45"/>
        <v>1</v>
      </c>
      <c r="CS111" s="430" t="b">
        <f t="shared" si="56"/>
        <v>0</v>
      </c>
      <c r="CT111" s="302" t="str">
        <f t="shared" si="57"/>
        <v/>
      </c>
      <c r="CU111" s="302" t="b">
        <f t="shared" si="58"/>
        <v>1</v>
      </c>
      <c r="CV111" s="319" t="b">
        <f t="shared" si="59"/>
        <v>0</v>
      </c>
      <c r="CW111" s="302" t="str">
        <f>'Forside og oppsummering'!$K$2</f>
        <v>20230131_1336</v>
      </c>
      <c r="CX111" s="302">
        <f t="shared" si="60"/>
        <v>4</v>
      </c>
      <c r="CY111" s="302" t="str">
        <f t="shared" si="61"/>
        <v/>
      </c>
      <c r="CZ111" s="435">
        <f t="shared" si="48"/>
        <v>0</v>
      </c>
      <c r="DA111" s="330">
        <f>'Forside og oppsummering'!$E$23</f>
        <v>0</v>
      </c>
      <c r="DB111" s="302" t="str">
        <f t="shared" si="62"/>
        <v>Prosjekt 2</v>
      </c>
      <c r="DC111" s="330" t="str">
        <f t="shared" si="49"/>
        <v>Prosjektbeskrivelse: tjenesteutviklingsprosjekt 2.</v>
      </c>
      <c r="DD111" s="431">
        <f t="shared" si="50"/>
        <v>0</v>
      </c>
      <c r="DE111" s="302" t="e">
        <f t="shared" si="72"/>
        <v>#VALUE!</v>
      </c>
      <c r="DF111" s="302" t="str">
        <f t="shared" si="64"/>
        <v>• Beskriv hvordan tiltaket er forankret internt i kommunen, faglig og administrativt i både utviklings og implementeringsfasen.
• Beskriv kort tanker om overgang fra prosjekt til drift.</v>
      </c>
      <c r="DG111" s="328">
        <v>0</v>
      </c>
      <c r="DH111" s="328">
        <v>0</v>
      </c>
      <c r="DI111" s="328">
        <v>0</v>
      </c>
      <c r="DJ111" s="328">
        <v>0</v>
      </c>
      <c r="DK111" s="328">
        <v>0</v>
      </c>
      <c r="DL111" s="328">
        <v>0</v>
      </c>
      <c r="DM111" s="328">
        <v>0</v>
      </c>
      <c r="DN111" s="328">
        <v>0</v>
      </c>
      <c r="DO111" s="328" t="str">
        <v>20230131_1336</v>
      </c>
      <c r="DP111" s="328">
        <v>4</v>
      </c>
      <c r="EW111" s="275">
        <v>109</v>
      </c>
    </row>
    <row r="112" spans="5:153" x14ac:dyDescent="0.3">
      <c r="E112" s="262">
        <v>0</v>
      </c>
      <c r="F112" s="262">
        <v>0</v>
      </c>
      <c r="G112" s="262">
        <v>0</v>
      </c>
      <c r="H112" s="262">
        <v>0</v>
      </c>
      <c r="I112" s="275"/>
      <c r="J112" s="275"/>
      <c r="K112" s="302" t="b">
        <f>H112='Kompetansetilskudd og BPA'!$E$12</f>
        <v>0</v>
      </c>
      <c r="L112" s="302" t="b">
        <f t="shared" si="73"/>
        <v>0</v>
      </c>
      <c r="M112" s="302" t="b">
        <f t="shared" si="51"/>
        <v>0</v>
      </c>
      <c r="N112" s="302" t="b">
        <f t="shared" si="52"/>
        <v>0</v>
      </c>
      <c r="O112" s="302" t="b">
        <f t="shared" si="53"/>
        <v>0</v>
      </c>
      <c r="P112" s="302" t="b">
        <f t="shared" si="68"/>
        <v>0</v>
      </c>
      <c r="AC112" s="302" t="str">
        <f t="shared" si="54"/>
        <v/>
      </c>
      <c r="AD112" s="310"/>
      <c r="AE112" s="310"/>
      <c r="AF112" s="310"/>
      <c r="AG112" s="310"/>
      <c r="AH112" s="375">
        <f t="shared" si="55"/>
        <v>0</v>
      </c>
      <c r="AI112" s="372"/>
      <c r="AJ112" s="372"/>
      <c r="AK112" s="372"/>
      <c r="AL112" s="310"/>
      <c r="AM112" s="310"/>
      <c r="AP112" s="302" t="b">
        <f t="shared" si="70"/>
        <v>0</v>
      </c>
      <c r="AQ112" s="264" t="str">
        <f t="shared" si="71"/>
        <v/>
      </c>
      <c r="AR112" s="380">
        <v>0</v>
      </c>
      <c r="AS112" s="264">
        <v>0</v>
      </c>
      <c r="AT112" s="310"/>
      <c r="AU112" s="310"/>
      <c r="AV112" s="310"/>
      <c r="AW112" s="310"/>
      <c r="AX112" s="310"/>
      <c r="AY112" s="310"/>
      <c r="AZ112" s="310"/>
      <c r="BA112" s="310"/>
      <c r="BB112" s="310"/>
      <c r="BC112" s="310"/>
      <c r="BD112" s="310"/>
      <c r="BE112" s="310"/>
      <c r="BF112" s="310"/>
      <c r="BG112" s="310"/>
      <c r="BH112" s="310"/>
      <c r="BI112" s="310"/>
      <c r="BK112" s="310"/>
      <c r="BL112" s="310"/>
      <c r="BM112" s="310"/>
      <c r="BN112" s="310"/>
      <c r="BO112" s="310"/>
      <c r="BP112" s="310"/>
      <c r="BQ112" s="310"/>
      <c r="BR112" s="310"/>
      <c r="BS112" s="310"/>
      <c r="BT112" s="310"/>
      <c r="BU112" s="310"/>
      <c r="BV112" s="310"/>
      <c r="BW112" s="310"/>
      <c r="BX112" s="310"/>
      <c r="BY112" s="310"/>
      <c r="BZ112" s="310"/>
      <c r="CA112" s="310"/>
      <c r="CB112" s="310"/>
      <c r="CD112" s="313">
        <v>0</v>
      </c>
      <c r="CE112" s="313" t="str">
        <v>P2.3h</v>
      </c>
      <c r="CF112" s="313" t="str">
        <v>Kontrolltiltak</v>
      </c>
      <c r="CG112" s="313"/>
      <c r="CH112" s="313"/>
      <c r="CI112" s="313"/>
      <c r="CJ112" s="313"/>
      <c r="CK112" s="313"/>
      <c r="CL112" s="313"/>
      <c r="CM112" s="313"/>
      <c r="CN112" s="313">
        <v>0</v>
      </c>
      <c r="CO112" s="319" t="b">
        <f t="shared" si="65"/>
        <v>0</v>
      </c>
      <c r="CP112" s="319" t="b">
        <f t="shared" si="66"/>
        <v>0</v>
      </c>
      <c r="CQ112" s="319" t="b">
        <f t="shared" si="67"/>
        <v>0</v>
      </c>
      <c r="CR112" s="319" t="b">
        <f t="shared" si="45"/>
        <v>0</v>
      </c>
      <c r="CS112" s="430" t="b">
        <f t="shared" si="56"/>
        <v>0</v>
      </c>
      <c r="CT112" s="302" t="str">
        <f t="shared" si="57"/>
        <v/>
      </c>
      <c r="CU112" s="302" t="b">
        <f t="shared" si="58"/>
        <v>1</v>
      </c>
      <c r="CV112" s="319" t="b">
        <f t="shared" si="59"/>
        <v>0</v>
      </c>
      <c r="CW112" s="302" t="str">
        <f>'Forside og oppsummering'!$K$2</f>
        <v>20230131_1336</v>
      </c>
      <c r="CX112" s="302">
        <f t="shared" si="60"/>
        <v>4</v>
      </c>
      <c r="CY112" s="302" t="str">
        <f t="shared" si="61"/>
        <v/>
      </c>
      <c r="CZ112" s="435" t="str">
        <f t="shared" si="48"/>
        <v>P2.3h</v>
      </c>
      <c r="DA112" s="330">
        <f>'Forside og oppsummering'!$E$23</f>
        <v>0</v>
      </c>
      <c r="DB112" s="302" t="str">
        <f t="shared" si="62"/>
        <v>Prosjekt 2</v>
      </c>
      <c r="DC112" s="330" t="str">
        <f t="shared" si="49"/>
        <v>Prosjektbeskrivelse: tjenesteutviklingsprosjekt 2.</v>
      </c>
      <c r="DD112" s="431" t="str">
        <f t="shared" si="50"/>
        <v>P2.3h</v>
      </c>
      <c r="DE112" s="302" t="str">
        <f t="shared" si="72"/>
        <v>P_.3h</v>
      </c>
      <c r="DF112" s="302" t="str">
        <f t="shared" si="64"/>
        <v>Kontrolltiltak</v>
      </c>
      <c r="DG112" s="328">
        <v>0</v>
      </c>
      <c r="DH112" s="328">
        <v>0</v>
      </c>
      <c r="DI112" s="328">
        <v>0</v>
      </c>
      <c r="DJ112" s="328">
        <v>0</v>
      </c>
      <c r="DK112" s="328">
        <v>0</v>
      </c>
      <c r="DL112" s="328">
        <v>0</v>
      </c>
      <c r="DM112" s="328">
        <v>0</v>
      </c>
      <c r="DN112" s="328">
        <v>0</v>
      </c>
      <c r="DO112" s="328" t="str">
        <v>20230131_1336</v>
      </c>
      <c r="DP112" s="328">
        <v>4</v>
      </c>
      <c r="EW112" s="275">
        <v>110</v>
      </c>
    </row>
    <row r="113" spans="5:153" x14ac:dyDescent="0.3">
      <c r="E113" s="262">
        <v>0</v>
      </c>
      <c r="F113" s="262">
        <v>0</v>
      </c>
      <c r="G113" s="262">
        <v>0</v>
      </c>
      <c r="H113" s="262">
        <v>0</v>
      </c>
      <c r="I113" s="275"/>
      <c r="J113" s="275"/>
      <c r="K113" s="302" t="b">
        <f>H113='Kompetansetilskudd og BPA'!$E$12</f>
        <v>0</v>
      </c>
      <c r="L113" s="302" t="b">
        <f t="shared" si="73"/>
        <v>0</v>
      </c>
      <c r="M113" s="302" t="b">
        <f t="shared" si="51"/>
        <v>0</v>
      </c>
      <c r="N113" s="302" t="b">
        <f t="shared" si="52"/>
        <v>0</v>
      </c>
      <c r="O113" s="302" t="b">
        <f t="shared" si="53"/>
        <v>0</v>
      </c>
      <c r="P113" s="302" t="b">
        <f t="shared" si="68"/>
        <v>0</v>
      </c>
      <c r="AC113" s="302" t="str">
        <f t="shared" si="54"/>
        <v/>
      </c>
      <c r="AD113" s="310"/>
      <c r="AE113" s="310"/>
      <c r="AF113" s="310"/>
      <c r="AG113" s="310"/>
      <c r="AH113" s="375">
        <f t="shared" si="55"/>
        <v>0</v>
      </c>
      <c r="AI113" s="372"/>
      <c r="AJ113" s="372"/>
      <c r="AK113" s="372"/>
      <c r="AL113" s="310"/>
      <c r="AM113" s="310"/>
      <c r="AP113" s="302" t="b">
        <f t="shared" si="70"/>
        <v>0</v>
      </c>
      <c r="AQ113" s="264" t="str">
        <f t="shared" si="71"/>
        <v/>
      </c>
      <c r="AR113" s="380">
        <v>0</v>
      </c>
      <c r="AS113" s="264">
        <v>0</v>
      </c>
      <c r="AT113" s="310"/>
      <c r="AU113" s="310"/>
      <c r="AV113" s="310"/>
      <c r="AW113" s="310"/>
      <c r="AX113" s="310"/>
      <c r="AY113" s="310"/>
      <c r="AZ113" s="310"/>
      <c r="BA113" s="310"/>
      <c r="BB113" s="310"/>
      <c r="BC113" s="310"/>
      <c r="BD113" s="310"/>
      <c r="BE113" s="310"/>
      <c r="BF113" s="310"/>
      <c r="BG113" s="310"/>
      <c r="BH113" s="310"/>
      <c r="BI113" s="310"/>
      <c r="BK113" s="310"/>
      <c r="BL113" s="310"/>
      <c r="BM113" s="310"/>
      <c r="BN113" s="310"/>
      <c r="BO113" s="310"/>
      <c r="BP113" s="310"/>
      <c r="BQ113" s="310"/>
      <c r="BR113" s="310"/>
      <c r="BS113" s="310"/>
      <c r="BT113" s="310"/>
      <c r="BU113" s="310"/>
      <c r="BV113" s="310"/>
      <c r="BW113" s="310"/>
      <c r="BX113" s="310"/>
      <c r="BY113" s="310"/>
      <c r="BZ113" s="310"/>
      <c r="CA113" s="310"/>
      <c r="CB113" s="310"/>
      <c r="CD113" s="313">
        <v>0</v>
      </c>
      <c r="CE113" s="313">
        <v>0</v>
      </c>
      <c r="CF113"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113" s="313"/>
      <c r="CH113" s="313"/>
      <c r="CI113" s="313"/>
      <c r="CJ113" s="313"/>
      <c r="CK113" s="313"/>
      <c r="CL113" s="313"/>
      <c r="CM113" s="313"/>
      <c r="CN113" s="313">
        <v>0</v>
      </c>
      <c r="CO113" s="319" t="b">
        <f t="shared" si="65"/>
        <v>0</v>
      </c>
      <c r="CP113" s="319" t="b">
        <f t="shared" si="66"/>
        <v>0</v>
      </c>
      <c r="CQ113" s="319" t="b">
        <f t="shared" si="67"/>
        <v>0</v>
      </c>
      <c r="CR113" s="319" t="b">
        <f t="shared" si="45"/>
        <v>1</v>
      </c>
      <c r="CS113" s="430" t="b">
        <f t="shared" si="56"/>
        <v>1</v>
      </c>
      <c r="CT113" s="302" t="str">
        <f t="shared" si="57"/>
        <v/>
      </c>
      <c r="CU113" s="302" t="b">
        <f t="shared" si="58"/>
        <v>1</v>
      </c>
      <c r="CV113" s="319" t="b">
        <f t="shared" si="59"/>
        <v>0</v>
      </c>
      <c r="CW113" s="302" t="str">
        <f>'Forside og oppsummering'!$K$2</f>
        <v>20230131_1336</v>
      </c>
      <c r="CX113" s="302">
        <f t="shared" si="60"/>
        <v>6</v>
      </c>
      <c r="CY113" s="302" t="str">
        <f t="shared" si="61"/>
        <v/>
      </c>
      <c r="CZ113" s="435">
        <f t="shared" si="48"/>
        <v>0</v>
      </c>
      <c r="DA113" s="330">
        <f>'Forside og oppsummering'!$E$23</f>
        <v>0</v>
      </c>
      <c r="DB113" s="302" t="str">
        <f t="shared" si="62"/>
        <v>Prosjekt 2</v>
      </c>
      <c r="DC113" s="330" t="str">
        <f t="shared" si="49"/>
        <v>Prosjektbeskrivelse: tjenesteutviklingsprosjekt 2.</v>
      </c>
      <c r="DD113" s="431" t="str">
        <f t="shared" si="50"/>
        <v>P2.3h_end</v>
      </c>
      <c r="DE113" s="302" t="str">
        <f t="shared" si="72"/>
        <v>P_.3h_end</v>
      </c>
      <c r="DF113" s="302" t="str">
        <f t="shared" si="64"/>
        <v/>
      </c>
      <c r="DG113" s="328">
        <v>0</v>
      </c>
      <c r="DH113" s="328">
        <v>0</v>
      </c>
      <c r="DI113" s="328">
        <v>0</v>
      </c>
      <c r="DJ113" s="328">
        <v>0</v>
      </c>
      <c r="DK113" s="328">
        <v>0</v>
      </c>
      <c r="DL113" s="328">
        <v>0</v>
      </c>
      <c r="DM113" s="328">
        <v>0</v>
      </c>
      <c r="DN113" s="328">
        <v>0</v>
      </c>
      <c r="DO113" s="328" t="str">
        <v>20230131_1336</v>
      </c>
      <c r="DP113" s="328">
        <v>6</v>
      </c>
      <c r="EW113" s="275">
        <v>111</v>
      </c>
    </row>
    <row r="114" spans="5:153" x14ac:dyDescent="0.3">
      <c r="E114" s="262">
        <v>0</v>
      </c>
      <c r="F114" s="262">
        <v>0</v>
      </c>
      <c r="G114" s="262">
        <v>0</v>
      </c>
      <c r="H114" s="262">
        <v>0</v>
      </c>
      <c r="I114" s="275"/>
      <c r="J114" s="275"/>
      <c r="K114" s="302" t="b">
        <f>H114='Kompetansetilskudd og BPA'!$E$12</f>
        <v>0</v>
      </c>
      <c r="L114" s="302" t="b">
        <f t="shared" si="73"/>
        <v>0</v>
      </c>
      <c r="M114" s="302" t="b">
        <f t="shared" si="51"/>
        <v>0</v>
      </c>
      <c r="N114" s="302" t="b">
        <f t="shared" si="52"/>
        <v>0</v>
      </c>
      <c r="O114" s="302" t="b">
        <f t="shared" si="53"/>
        <v>0</v>
      </c>
      <c r="P114" s="302" t="b">
        <f t="shared" si="68"/>
        <v>0</v>
      </c>
      <c r="AC114" s="302" t="str">
        <f t="shared" si="54"/>
        <v/>
      </c>
      <c r="AD114" s="310"/>
      <c r="AE114" s="310"/>
      <c r="AF114" s="310"/>
      <c r="AG114" s="310"/>
      <c r="AH114" s="375">
        <f t="shared" si="55"/>
        <v>0</v>
      </c>
      <c r="AI114" s="372"/>
      <c r="AJ114" s="372"/>
      <c r="AK114" s="372"/>
      <c r="AL114" s="310"/>
      <c r="AM114" s="310"/>
      <c r="AP114" s="302" t="b">
        <f t="shared" si="70"/>
        <v>0</v>
      </c>
      <c r="AQ114" s="264" t="str">
        <f t="shared" si="71"/>
        <v/>
      </c>
      <c r="AR114" s="380">
        <v>0</v>
      </c>
      <c r="AS114" s="264">
        <v>0</v>
      </c>
      <c r="AT114" s="310"/>
      <c r="AU114" s="310"/>
      <c r="AV114" s="310"/>
      <c r="AW114" s="310"/>
      <c r="AX114" s="310"/>
      <c r="AY114" s="310"/>
      <c r="AZ114" s="310"/>
      <c r="BA114" s="310"/>
      <c r="BB114" s="310"/>
      <c r="BC114" s="310"/>
      <c r="BD114" s="310"/>
      <c r="BE114" s="310"/>
      <c r="BF114" s="310"/>
      <c r="BG114" s="310"/>
      <c r="BH114" s="310"/>
      <c r="BI114" s="310"/>
      <c r="BK114" s="310"/>
      <c r="BL114" s="310"/>
      <c r="BM114" s="310"/>
      <c r="BN114" s="310"/>
      <c r="BO114" s="310"/>
      <c r="BP114" s="310"/>
      <c r="BQ114" s="310"/>
      <c r="BR114" s="310"/>
      <c r="BS114" s="310"/>
      <c r="BT114" s="310"/>
      <c r="BU114" s="310"/>
      <c r="BV114" s="310"/>
      <c r="BW114" s="310"/>
      <c r="BX114" s="310"/>
      <c r="BY114" s="310"/>
      <c r="BZ114" s="310"/>
      <c r="CA114" s="310"/>
      <c r="CB114" s="310"/>
      <c r="CD114" s="314" t="str">
        <f>'Prosjekt 2'!$C$44</f>
        <v>P2.4</v>
      </c>
      <c r="CE114" s="314" t="str">
        <f>'Prosjekt 2'!$D$44</f>
        <v>Samarbeidspartnere i tjenesteutviklingsprosjekt 2.</v>
      </c>
      <c r="CF114" s="314"/>
      <c r="CG114" s="314"/>
      <c r="CH114" s="314"/>
      <c r="CI114" s="314"/>
      <c r="CJ114" s="314"/>
      <c r="CK114" s="314"/>
      <c r="CL114" s="314"/>
      <c r="CM114" s="314"/>
      <c r="CN114" s="314"/>
      <c r="CO114" s="319" t="b">
        <f t="shared" si="65"/>
        <v>1</v>
      </c>
      <c r="CP114" s="319" t="b">
        <f t="shared" si="66"/>
        <v>0</v>
      </c>
      <c r="CQ114" s="319" t="b">
        <f t="shared" si="67"/>
        <v>0</v>
      </c>
      <c r="CR114" s="319" t="b">
        <f t="shared" si="45"/>
        <v>0</v>
      </c>
      <c r="CS114" s="430" t="b">
        <f t="shared" si="56"/>
        <v>0</v>
      </c>
      <c r="CT114" s="302" t="str">
        <f t="shared" si="57"/>
        <v/>
      </c>
      <c r="CU114" s="302" t="b">
        <f t="shared" si="58"/>
        <v>1</v>
      </c>
      <c r="CV114" s="319" t="b">
        <f t="shared" si="59"/>
        <v>0</v>
      </c>
      <c r="CW114" s="302" t="str">
        <f>'Forside og oppsummering'!$K$2</f>
        <v>20230131_1336</v>
      </c>
      <c r="CX114" s="302">
        <f t="shared" si="60"/>
        <v>2</v>
      </c>
      <c r="CY114" s="302" t="str">
        <f t="shared" si="61"/>
        <v/>
      </c>
      <c r="CZ114" s="435" t="str">
        <f t="shared" si="48"/>
        <v>P2.4</v>
      </c>
      <c r="DA114" s="330">
        <f>'Forside og oppsummering'!$E$23</f>
        <v>0</v>
      </c>
      <c r="DB114" s="302" t="str">
        <f t="shared" si="62"/>
        <v>Prosjekt 2</v>
      </c>
      <c r="DC114" s="330" t="str">
        <f t="shared" si="49"/>
        <v>Samarbeidspartnere i tjenesteutviklingsprosjekt 2.</v>
      </c>
      <c r="DD114" s="431" t="str">
        <f t="shared" si="50"/>
        <v>P2.4</v>
      </c>
      <c r="DE114" s="302" t="str">
        <f t="shared" si="72"/>
        <v>P_.4</v>
      </c>
      <c r="DF114" s="302">
        <f t="shared" si="64"/>
        <v>0</v>
      </c>
      <c r="DG114" s="328">
        <v>0</v>
      </c>
      <c r="DH114" s="328">
        <v>0</v>
      </c>
      <c r="DI114" s="328">
        <v>0</v>
      </c>
      <c r="DJ114" s="328">
        <v>0</v>
      </c>
      <c r="DK114" s="328">
        <v>0</v>
      </c>
      <c r="DL114" s="328">
        <v>0</v>
      </c>
      <c r="DM114" s="328">
        <v>0</v>
      </c>
      <c r="DN114" s="328">
        <v>0</v>
      </c>
      <c r="DO114" s="328" t="str">
        <v>20230131_1336</v>
      </c>
      <c r="DP114" s="328">
        <v>2</v>
      </c>
      <c r="EW114" s="275">
        <v>112</v>
      </c>
    </row>
    <row r="115" spans="5:153" x14ac:dyDescent="0.3">
      <c r="E115" s="262">
        <v>0</v>
      </c>
      <c r="F115" s="262">
        <v>0</v>
      </c>
      <c r="G115" s="262">
        <v>0</v>
      </c>
      <c r="H115" s="262">
        <v>0</v>
      </c>
      <c r="I115" s="275"/>
      <c r="J115" s="275"/>
      <c r="K115" s="302" t="b">
        <f>H115='Kompetansetilskudd og BPA'!$E$12</f>
        <v>0</v>
      </c>
      <c r="L115" s="302" t="b">
        <f t="shared" si="73"/>
        <v>0</v>
      </c>
      <c r="M115" s="302" t="b">
        <f t="shared" si="51"/>
        <v>0</v>
      </c>
      <c r="N115" s="302" t="b">
        <f t="shared" si="52"/>
        <v>0</v>
      </c>
      <c r="O115" s="302" t="b">
        <f t="shared" si="53"/>
        <v>0</v>
      </c>
      <c r="P115" s="302" t="b">
        <f t="shared" si="68"/>
        <v>0</v>
      </c>
      <c r="AC115" s="302" t="str">
        <f t="shared" si="54"/>
        <v/>
      </c>
      <c r="AD115" s="310"/>
      <c r="AE115" s="310"/>
      <c r="AF115" s="310"/>
      <c r="AG115" s="310"/>
      <c r="AH115" s="375">
        <f t="shared" si="55"/>
        <v>0</v>
      </c>
      <c r="AI115" s="372"/>
      <c r="AJ115" s="372"/>
      <c r="AK115" s="372"/>
      <c r="AL115" s="310"/>
      <c r="AM115" s="310"/>
      <c r="AP115" s="302" t="b">
        <f t="shared" si="70"/>
        <v>0</v>
      </c>
      <c r="AQ115" s="264" t="str">
        <f t="shared" si="71"/>
        <v/>
      </c>
      <c r="AR115" s="380">
        <v>0</v>
      </c>
      <c r="AS115" s="264">
        <v>0</v>
      </c>
      <c r="AT115" s="310"/>
      <c r="AU115" s="310"/>
      <c r="AV115" s="310"/>
      <c r="AW115" s="310"/>
      <c r="AX115" s="310"/>
      <c r="AY115" s="310"/>
      <c r="AZ115" s="310"/>
      <c r="BA115" s="310"/>
      <c r="BB115" s="310"/>
      <c r="BC115" s="310"/>
      <c r="BD115" s="310"/>
      <c r="BE115" s="310"/>
      <c r="BF115" s="310"/>
      <c r="BG115" s="310"/>
      <c r="BH115" s="310"/>
      <c r="BI115" s="310"/>
      <c r="BK115" s="310"/>
      <c r="BL115" s="310"/>
      <c r="BM115" s="310"/>
      <c r="BN115" s="310"/>
      <c r="BO115" s="310"/>
      <c r="BP115" s="310"/>
      <c r="BQ115" s="310"/>
      <c r="BR115" s="310"/>
      <c r="BS115" s="310"/>
      <c r="BT115" s="310"/>
      <c r="BU115" s="310"/>
      <c r="BV115" s="310"/>
      <c r="BW115" s="310"/>
      <c r="BX115" s="310"/>
      <c r="BY115" s="310"/>
      <c r="BZ115" s="310"/>
      <c r="CA115" s="310"/>
      <c r="CB115" s="310"/>
      <c r="CD115" s="314"/>
      <c r="CE115" s="314" t="str">
        <f>_xlfn.CONCAT(CD114,"a")</f>
        <v>P2.4a</v>
      </c>
      <c r="CF115" s="275" t="s">
        <v>265</v>
      </c>
      <c r="CG115" s="314"/>
      <c r="CH115" s="314"/>
      <c r="CI115" s="314"/>
      <c r="CJ115" s="314"/>
      <c r="CK115" s="314"/>
      <c r="CL115" s="314"/>
      <c r="CM115" s="314"/>
      <c r="CN115" s="314">
        <f>'Prosjekt 2'!$D$46</f>
        <v>0</v>
      </c>
      <c r="CO115" s="319" t="b">
        <f t="shared" si="65"/>
        <v>0</v>
      </c>
      <c r="CP115" s="319" t="b">
        <f t="shared" si="66"/>
        <v>0</v>
      </c>
      <c r="CQ115" s="319" t="b">
        <f t="shared" si="67"/>
        <v>0</v>
      </c>
      <c r="CR115" s="319" t="b">
        <f t="shared" si="45"/>
        <v>0</v>
      </c>
      <c r="CS115" s="430" t="b">
        <f t="shared" si="56"/>
        <v>0</v>
      </c>
      <c r="CT115" s="302" t="str">
        <f t="shared" si="57"/>
        <v/>
      </c>
      <c r="CU115" s="302" t="b">
        <f t="shared" si="58"/>
        <v>1</v>
      </c>
      <c r="CV115" s="319" t="b">
        <f t="shared" si="59"/>
        <v>0</v>
      </c>
      <c r="CW115" s="302" t="str">
        <f>'Forside og oppsummering'!$K$2</f>
        <v>20230131_1336</v>
      </c>
      <c r="CX115" s="302">
        <f t="shared" si="60"/>
        <v>4</v>
      </c>
      <c r="CY115" s="302" t="str">
        <f t="shared" si="61"/>
        <v/>
      </c>
      <c r="CZ115" s="435" t="str">
        <f t="shared" si="48"/>
        <v>P2.4a</v>
      </c>
      <c r="DA115" s="330">
        <f>'Forside og oppsummering'!$E$23</f>
        <v>0</v>
      </c>
      <c r="DB115" s="302" t="str">
        <f t="shared" si="62"/>
        <v>Prosjekt 2</v>
      </c>
      <c r="DC115" s="330" t="str">
        <f t="shared" si="49"/>
        <v>Samarbeidspartnere i tjenesteutviklingsprosjekt 2.</v>
      </c>
      <c r="DD115" s="431" t="str">
        <f t="shared" si="50"/>
        <v>P2.4a</v>
      </c>
      <c r="DE115" s="302" t="str">
        <f t="shared" si="72"/>
        <v>P_.4a</v>
      </c>
      <c r="DF115" s="302" t="str">
        <f t="shared" si="64"/>
        <v>Samarbeidspartnere</v>
      </c>
      <c r="DG115" s="328">
        <v>0</v>
      </c>
      <c r="DH115" s="328">
        <v>0</v>
      </c>
      <c r="DI115" s="328">
        <v>0</v>
      </c>
      <c r="DJ115" s="328">
        <v>0</v>
      </c>
      <c r="DK115" s="328">
        <v>0</v>
      </c>
      <c r="DL115" s="328">
        <v>0</v>
      </c>
      <c r="DM115" s="328">
        <v>0</v>
      </c>
      <c r="DN115" s="328">
        <v>0</v>
      </c>
      <c r="DO115" s="328" t="str">
        <v>20230131_1336</v>
      </c>
      <c r="DP115" s="328">
        <v>4</v>
      </c>
      <c r="EW115" s="436">
        <v>113</v>
      </c>
    </row>
    <row r="116" spans="5:153" x14ac:dyDescent="0.3">
      <c r="E116" s="262">
        <v>0</v>
      </c>
      <c r="F116" s="262">
        <v>0</v>
      </c>
      <c r="G116" s="262">
        <v>0</v>
      </c>
      <c r="H116" s="262">
        <v>0</v>
      </c>
      <c r="I116" s="275"/>
      <c r="J116" s="275"/>
      <c r="K116" s="302" t="b">
        <f>H116='Kompetansetilskudd og BPA'!$E$12</f>
        <v>0</v>
      </c>
      <c r="L116" s="302" t="b">
        <f t="shared" si="73"/>
        <v>0</v>
      </c>
      <c r="M116" s="302" t="b">
        <f t="shared" si="51"/>
        <v>0</v>
      </c>
      <c r="N116" s="302" t="b">
        <f t="shared" si="52"/>
        <v>0</v>
      </c>
      <c r="O116" s="302" t="b">
        <f t="shared" si="53"/>
        <v>0</v>
      </c>
      <c r="P116" s="302" t="b">
        <f t="shared" si="68"/>
        <v>0</v>
      </c>
      <c r="AC116" s="302" t="str">
        <f t="shared" si="54"/>
        <v/>
      </c>
      <c r="AD116" s="310"/>
      <c r="AE116" s="310"/>
      <c r="AF116" s="310"/>
      <c r="AG116" s="310"/>
      <c r="AH116" s="375">
        <f t="shared" si="55"/>
        <v>0</v>
      </c>
      <c r="AI116" s="372"/>
      <c r="AJ116" s="372"/>
      <c r="AK116" s="372"/>
      <c r="AL116" s="310"/>
      <c r="AM116" s="310"/>
      <c r="AN116" s="310"/>
      <c r="AO116" s="310"/>
      <c r="AP116" s="310"/>
      <c r="AQ116" s="310"/>
      <c r="AR116" s="310"/>
      <c r="AS116" s="310"/>
      <c r="AT116" s="310"/>
      <c r="AU116" s="310"/>
      <c r="AV116" s="310"/>
      <c r="AW116" s="310"/>
      <c r="AX116" s="310"/>
      <c r="AY116" s="310"/>
      <c r="AZ116" s="310"/>
      <c r="BA116" s="310"/>
      <c r="BB116" s="310"/>
      <c r="BC116" s="310"/>
      <c r="BD116" s="310"/>
      <c r="BE116" s="310"/>
      <c r="BF116" s="310"/>
      <c r="BG116" s="310"/>
      <c r="BH116" s="310"/>
      <c r="BI116" s="310"/>
      <c r="BK116" s="310"/>
      <c r="BL116" s="310"/>
      <c r="BM116" s="310"/>
      <c r="BN116" s="310"/>
      <c r="BO116" s="310"/>
      <c r="BP116" s="310"/>
      <c r="BQ116" s="310"/>
      <c r="BR116" s="310"/>
      <c r="BS116" s="310"/>
      <c r="BT116" s="310"/>
      <c r="BU116" s="310"/>
      <c r="BV116" s="310"/>
      <c r="BW116" s="310"/>
      <c r="BX116" s="310"/>
      <c r="BY116" s="310"/>
      <c r="BZ116" s="310"/>
      <c r="CA116" s="310"/>
      <c r="CB116" s="310"/>
      <c r="CC116" s="302" t="str">
        <f>'Prosjekt 2'!$D$50</f>
        <v>P2.5  Alle estimerte kostnader for tjenesteutviklingsprosjektet (I året det søkes for)</v>
      </c>
      <c r="CO116" s="319" t="b">
        <f t="shared" si="65"/>
        <v>0</v>
      </c>
      <c r="CP116" s="319" t="b">
        <f t="shared" si="66"/>
        <v>0</v>
      </c>
      <c r="CQ116" s="319" t="b">
        <f t="shared" si="67"/>
        <v>0</v>
      </c>
      <c r="CR116" s="319" t="b">
        <f t="shared" si="45"/>
        <v>1</v>
      </c>
      <c r="CS116" s="430" t="b">
        <f t="shared" si="56"/>
        <v>1</v>
      </c>
      <c r="CT116" s="302" t="str">
        <f t="shared" si="57"/>
        <v/>
      </c>
      <c r="CU116" s="302" t="b">
        <f t="shared" si="58"/>
        <v>1</v>
      </c>
      <c r="CV116" s="319" t="b">
        <f t="shared" si="59"/>
        <v>0</v>
      </c>
      <c r="CW116" s="302" t="str">
        <f>'Forside og oppsummering'!$K$2</f>
        <v>20230131_1336</v>
      </c>
      <c r="CX116" s="302">
        <f t="shared" si="60"/>
        <v>6</v>
      </c>
      <c r="CY116" s="302" t="str">
        <f t="shared" si="61"/>
        <v/>
      </c>
      <c r="CZ116" s="435">
        <f t="shared" si="48"/>
        <v>0</v>
      </c>
      <c r="DA116" s="330">
        <f>'Forside og oppsummering'!$E$23</f>
        <v>0</v>
      </c>
      <c r="DB116" s="302" t="str">
        <f t="shared" si="62"/>
        <v>Prosjekt 2</v>
      </c>
      <c r="DC116" s="330" t="str">
        <f t="shared" si="49"/>
        <v>Samarbeidspartnere i tjenesteutviklingsprosjekt 2.</v>
      </c>
      <c r="DD116" s="431" t="str">
        <f t="shared" si="50"/>
        <v>P2.4a_end</v>
      </c>
      <c r="DE116" s="302" t="str">
        <f t="shared" si="72"/>
        <v>P_.4a_end</v>
      </c>
      <c r="DF116" s="302" t="str">
        <f t="shared" si="64"/>
        <v/>
      </c>
      <c r="DG116" s="328">
        <v>0</v>
      </c>
      <c r="DH116" s="328">
        <v>0</v>
      </c>
      <c r="DI116" s="328">
        <v>0</v>
      </c>
      <c r="DJ116" s="328">
        <v>0</v>
      </c>
      <c r="DK116" s="328">
        <v>0</v>
      </c>
      <c r="DL116" s="328">
        <v>0</v>
      </c>
      <c r="DM116" s="328">
        <v>0</v>
      </c>
      <c r="DN116" s="328">
        <v>0</v>
      </c>
      <c r="DO116" s="328" t="str">
        <v>20230131_1336</v>
      </c>
      <c r="DP116" s="328">
        <v>6</v>
      </c>
      <c r="EW116" s="275">
        <v>114</v>
      </c>
    </row>
    <row r="117" spans="5:153" x14ac:dyDescent="0.3">
      <c r="E117" s="262">
        <v>0</v>
      </c>
      <c r="F117" s="262">
        <v>0</v>
      </c>
      <c r="G117" s="262">
        <v>0</v>
      </c>
      <c r="H117" s="262">
        <v>0</v>
      </c>
      <c r="I117" s="275"/>
      <c r="J117" s="275"/>
      <c r="K117" s="302" t="b">
        <f>H117='Kompetansetilskudd og BPA'!$E$12</f>
        <v>0</v>
      </c>
      <c r="L117" s="302" t="b">
        <f t="shared" si="73"/>
        <v>0</v>
      </c>
      <c r="M117" s="302" t="b">
        <f t="shared" si="51"/>
        <v>0</v>
      </c>
      <c r="N117" s="302" t="b">
        <f t="shared" si="52"/>
        <v>0</v>
      </c>
      <c r="O117" s="302" t="b">
        <f t="shared" si="53"/>
        <v>0</v>
      </c>
      <c r="P117" s="302" t="b">
        <f t="shared" si="68"/>
        <v>0</v>
      </c>
      <c r="AC117" s="302" t="str">
        <f t="shared" si="54"/>
        <v/>
      </c>
      <c r="AD117" s="310"/>
      <c r="AE117" s="310"/>
      <c r="AF117" s="310"/>
      <c r="AG117" s="310"/>
      <c r="AH117" s="375">
        <f t="shared" si="55"/>
        <v>0</v>
      </c>
      <c r="AI117" s="372"/>
      <c r="AJ117" s="372"/>
      <c r="AK117" s="372"/>
      <c r="AL117" s="310"/>
      <c r="AM117" s="310"/>
      <c r="AN117" s="310"/>
      <c r="AO117" s="310"/>
      <c r="AP117" s="310"/>
      <c r="AQ117" s="310"/>
      <c r="AR117" s="310"/>
      <c r="AS117" s="310"/>
      <c r="AT117" s="310"/>
      <c r="AU117" s="310"/>
      <c r="AV117" s="310"/>
      <c r="AW117" s="310"/>
      <c r="AX117" s="310"/>
      <c r="AY117" s="310"/>
      <c r="AZ117" s="310"/>
      <c r="BA117" s="310"/>
      <c r="BB117" s="310"/>
      <c r="BC117" s="310"/>
      <c r="BD117" s="310"/>
      <c r="BE117" s="310"/>
      <c r="BF117" s="310"/>
      <c r="BG117" s="310"/>
      <c r="BH117" s="310"/>
      <c r="BI117" s="310"/>
      <c r="BK117" s="310"/>
      <c r="BL117" s="310"/>
      <c r="BM117" s="310"/>
      <c r="BN117" s="310"/>
      <c r="BO117" s="310"/>
      <c r="BP117" s="310"/>
      <c r="BQ117" s="310"/>
      <c r="BR117" s="310"/>
      <c r="BS117" s="310"/>
      <c r="BT117" s="310"/>
      <c r="BU117" s="310"/>
      <c r="BV117" s="310"/>
      <c r="BW117" s="310"/>
      <c r="BX117" s="310"/>
      <c r="BY117" s="310"/>
      <c r="BZ117" s="310"/>
      <c r="CA117" s="310"/>
      <c r="CB117" s="310"/>
      <c r="CC117" s="302">
        <f>FIND(" ",CC116)</f>
        <v>5</v>
      </c>
      <c r="CD117" s="315" t="str">
        <f>LEFT(CC116,CC117)</f>
        <v xml:space="preserve">P2.5 </v>
      </c>
      <c r="CE117" s="315" t="str">
        <f>RIGHT(CC116,LEN(CC116)-CC117-1)</f>
        <v>Alle estimerte kostnader for tjenesteutviklingsprosjektet (I året det søkes for)</v>
      </c>
      <c r="CF117" s="315"/>
      <c r="CG117" s="315"/>
      <c r="CH117" s="315"/>
      <c r="CI117" s="315"/>
      <c r="CJ117" s="315"/>
      <c r="CK117" s="315"/>
      <c r="CL117" s="315"/>
      <c r="CM117" s="315"/>
      <c r="CN117" s="315"/>
      <c r="CO117" s="319" t="b">
        <f t="shared" si="65"/>
        <v>1</v>
      </c>
      <c r="CP117" s="319" t="b">
        <f t="shared" si="66"/>
        <v>0</v>
      </c>
      <c r="CQ117" s="319" t="b">
        <f t="shared" si="67"/>
        <v>0</v>
      </c>
      <c r="CR117" s="319" t="b">
        <f t="shared" si="45"/>
        <v>0</v>
      </c>
      <c r="CS117" s="430" t="b">
        <f t="shared" si="56"/>
        <v>0</v>
      </c>
      <c r="CT117" s="302" t="str">
        <f t="shared" si="57"/>
        <v/>
      </c>
      <c r="CU117" s="302" t="b">
        <f t="shared" si="58"/>
        <v>1</v>
      </c>
      <c r="CV117" s="319" t="b">
        <f t="shared" si="59"/>
        <v>0</v>
      </c>
      <c r="CW117" s="302" t="str">
        <f>'Forside og oppsummering'!$K$2</f>
        <v>20230131_1336</v>
      </c>
      <c r="CX117" s="302">
        <f t="shared" si="60"/>
        <v>2</v>
      </c>
      <c r="CY117" s="302" t="str">
        <f t="shared" si="61"/>
        <v/>
      </c>
      <c r="CZ117" s="435" t="str">
        <f t="shared" si="48"/>
        <v xml:space="preserve">P2.5 </v>
      </c>
      <c r="DA117" s="330">
        <f>'Forside og oppsummering'!$E$23</f>
        <v>0</v>
      </c>
      <c r="DB117" s="302" t="str">
        <f t="shared" si="62"/>
        <v>Prosjekt 2</v>
      </c>
      <c r="DC117" s="330" t="str">
        <f t="shared" si="49"/>
        <v>Alle estimerte kostnader for tjenesteutviklingsprosjektet (I året det søkes for)</v>
      </c>
      <c r="DD117" s="431" t="str">
        <f t="shared" si="50"/>
        <v xml:space="preserve">P2.5 </v>
      </c>
      <c r="DE117" s="302" t="str">
        <f t="shared" si="72"/>
        <v xml:space="preserve">P_.5 </v>
      </c>
      <c r="DF117" s="302">
        <f t="shared" si="64"/>
        <v>0</v>
      </c>
      <c r="DG117" s="328">
        <v>0</v>
      </c>
      <c r="DH117" s="328">
        <v>0</v>
      </c>
      <c r="DI117" s="328">
        <v>0</v>
      </c>
      <c r="DJ117" s="328">
        <v>0</v>
      </c>
      <c r="DK117" s="328">
        <v>0</v>
      </c>
      <c r="DL117" s="328">
        <v>0</v>
      </c>
      <c r="DM117" s="328">
        <v>0</v>
      </c>
      <c r="DN117" s="328">
        <v>0</v>
      </c>
      <c r="DO117" s="328" t="str">
        <v>20230131_1336</v>
      </c>
      <c r="DP117" s="328">
        <v>2</v>
      </c>
      <c r="EW117" s="275">
        <v>115</v>
      </c>
    </row>
    <row r="118" spans="5:153" x14ac:dyDescent="0.3">
      <c r="E118" s="262">
        <v>0</v>
      </c>
      <c r="F118" s="262">
        <v>0</v>
      </c>
      <c r="G118" s="262">
        <v>0</v>
      </c>
      <c r="H118" s="262">
        <v>0</v>
      </c>
      <c r="I118" s="275"/>
      <c r="J118" s="275"/>
      <c r="K118" s="302" t="b">
        <f>H118='Kompetansetilskudd og BPA'!$E$12</f>
        <v>0</v>
      </c>
      <c r="L118" s="302" t="b">
        <f t="shared" si="73"/>
        <v>0</v>
      </c>
      <c r="M118" s="302" t="b">
        <f t="shared" si="51"/>
        <v>0</v>
      </c>
      <c r="N118" s="302" t="b">
        <f t="shared" si="52"/>
        <v>0</v>
      </c>
      <c r="O118" s="302" t="b">
        <f t="shared" si="53"/>
        <v>0</v>
      </c>
      <c r="P118" s="302" t="b">
        <f t="shared" si="68"/>
        <v>0</v>
      </c>
      <c r="AC118" s="302" t="str">
        <f t="shared" si="54"/>
        <v/>
      </c>
      <c r="AD118" s="310"/>
      <c r="AE118" s="310"/>
      <c r="AF118" s="310"/>
      <c r="AG118" s="310"/>
      <c r="AH118" s="375">
        <f t="shared" si="55"/>
        <v>0</v>
      </c>
      <c r="AI118" s="372"/>
      <c r="AJ118" s="372"/>
      <c r="AK118" s="372"/>
      <c r="AL118" s="310"/>
      <c r="AM118" s="310"/>
      <c r="AN118" s="310"/>
      <c r="AO118" s="310"/>
      <c r="AP118" s="310"/>
      <c r="AQ118" s="310"/>
      <c r="AR118" s="310"/>
      <c r="AS118" s="310"/>
      <c r="AT118" s="310"/>
      <c r="AU118" s="310"/>
      <c r="AV118" s="310"/>
      <c r="AW118" s="310"/>
      <c r="AX118" s="310"/>
      <c r="AY118" s="310"/>
      <c r="AZ118" s="310"/>
      <c r="BA118" s="310"/>
      <c r="BB118" s="310"/>
      <c r="BC118" s="310"/>
      <c r="BD118" s="310"/>
      <c r="BE118" s="310"/>
      <c r="BF118" s="310"/>
      <c r="BG118" s="310"/>
      <c r="BH118" s="310"/>
      <c r="BI118" s="310"/>
      <c r="BK118" s="310"/>
      <c r="BL118" s="310"/>
      <c r="BM118" s="310"/>
      <c r="BN118" s="310"/>
      <c r="BO118" s="310"/>
      <c r="BP118" s="310"/>
      <c r="BQ118" s="310"/>
      <c r="BR118" s="310"/>
      <c r="BS118" s="310"/>
      <c r="BT118" s="310"/>
      <c r="BU118" s="310"/>
      <c r="BV118" s="310"/>
      <c r="BW118" s="310"/>
      <c r="BX118" s="310"/>
      <c r="BY118" s="310"/>
      <c r="BZ118" s="310"/>
      <c r="CA118" s="310"/>
      <c r="CB118" s="310"/>
      <c r="CD118" s="315" cm="1">
        <f t="array" ref="CD118:CF125">'Prosjekt 2'!$C$52:$E$59</f>
        <v>0</v>
      </c>
      <c r="CE118" s="315" t="str">
        <v>P2.5a</v>
      </c>
      <c r="CF118" s="315" t="str">
        <v>Lønnsutgifter med sosiale utgifter</v>
      </c>
      <c r="CG118" s="315"/>
      <c r="CH118" s="315"/>
      <c r="CI118" s="315"/>
      <c r="CJ118" s="315"/>
      <c r="CK118" s="315"/>
      <c r="CL118" s="315"/>
      <c r="CM118" s="315"/>
      <c r="CN118" s="315" cm="1">
        <f t="array" ref="CN118:CN130">'Prosjekt 2'!$F$52:$F$64</f>
        <v>0</v>
      </c>
      <c r="CO118" s="319" t="b">
        <f t="shared" si="65"/>
        <v>0</v>
      </c>
      <c r="CP118" s="319" t="b">
        <f t="shared" si="66"/>
        <v>0</v>
      </c>
      <c r="CQ118" s="319" t="b">
        <f t="shared" si="67"/>
        <v>0</v>
      </c>
      <c r="CR118" s="319" t="b">
        <f t="shared" si="45"/>
        <v>0</v>
      </c>
      <c r="CS118" s="430" t="b">
        <f t="shared" si="56"/>
        <v>0</v>
      </c>
      <c r="CT118" s="302" t="str">
        <f t="shared" si="57"/>
        <v/>
      </c>
      <c r="CU118" s="302" t="b">
        <f t="shared" si="58"/>
        <v>1</v>
      </c>
      <c r="CV118" s="319" t="b">
        <f t="shared" si="59"/>
        <v>0</v>
      </c>
      <c r="CW118" s="302" t="str">
        <f>'Forside og oppsummering'!$K$2</f>
        <v>20230131_1336</v>
      </c>
      <c r="CX118" s="302">
        <f t="shared" si="60"/>
        <v>4</v>
      </c>
      <c r="CY118" s="302" t="str">
        <f t="shared" si="61"/>
        <v/>
      </c>
      <c r="CZ118" s="435" t="str">
        <f t="shared" si="48"/>
        <v>P2.5a</v>
      </c>
      <c r="DA118" s="330">
        <f>'Forside og oppsummering'!$E$23</f>
        <v>0</v>
      </c>
      <c r="DB118" s="302" t="str">
        <f t="shared" si="62"/>
        <v>Prosjekt 2</v>
      </c>
      <c r="DC118" s="330" t="str">
        <f t="shared" si="49"/>
        <v>Alle estimerte kostnader for tjenesteutviklingsprosjektet (I året det søkes for)</v>
      </c>
      <c r="DD118" s="431" t="str">
        <f t="shared" si="50"/>
        <v>P2.5a</v>
      </c>
      <c r="DE118" s="302" t="str">
        <f t="shared" si="72"/>
        <v>P_.5a</v>
      </c>
      <c r="DF118" s="302" t="str">
        <f t="shared" si="64"/>
        <v>Lønnsutgifter med sosiale utgifter</v>
      </c>
      <c r="DG118" s="328">
        <v>0</v>
      </c>
      <c r="DH118" s="328">
        <v>0</v>
      </c>
      <c r="DI118" s="328">
        <v>0</v>
      </c>
      <c r="DJ118" s="328">
        <v>0</v>
      </c>
      <c r="DK118" s="328">
        <v>0</v>
      </c>
      <c r="DL118" s="328">
        <v>0</v>
      </c>
      <c r="DM118" s="328">
        <v>0</v>
      </c>
      <c r="DN118" s="328">
        <v>0</v>
      </c>
      <c r="DO118" s="328" t="str">
        <v>20230131_1336</v>
      </c>
      <c r="DP118" s="328">
        <v>4</v>
      </c>
      <c r="EW118" s="275">
        <v>116</v>
      </c>
    </row>
    <row r="119" spans="5:153" x14ac:dyDescent="0.3">
      <c r="E119" s="262">
        <v>0</v>
      </c>
      <c r="F119" s="262">
        <v>0</v>
      </c>
      <c r="G119" s="262">
        <v>0</v>
      </c>
      <c r="H119" s="262">
        <v>0</v>
      </c>
      <c r="I119" s="275"/>
      <c r="J119" s="275"/>
      <c r="K119" s="302" t="b">
        <f>H119='Kompetansetilskudd og BPA'!$E$12</f>
        <v>0</v>
      </c>
      <c r="L119" s="302" t="b">
        <f t="shared" si="73"/>
        <v>0</v>
      </c>
      <c r="M119" s="302" t="b">
        <f t="shared" si="51"/>
        <v>0</v>
      </c>
      <c r="N119" s="302" t="b">
        <f t="shared" si="52"/>
        <v>0</v>
      </c>
      <c r="O119" s="302" t="b">
        <f t="shared" si="53"/>
        <v>0</v>
      </c>
      <c r="P119" s="302" t="b">
        <f t="shared" si="68"/>
        <v>0</v>
      </c>
      <c r="AC119" s="302" t="str">
        <f t="shared" si="54"/>
        <v/>
      </c>
      <c r="AD119" s="310"/>
      <c r="AE119" s="310"/>
      <c r="AF119" s="310"/>
      <c r="AG119" s="310"/>
      <c r="AH119" s="375">
        <f t="shared" si="55"/>
        <v>0</v>
      </c>
      <c r="AI119" s="372"/>
      <c r="AJ119" s="372"/>
      <c r="AK119" s="372"/>
      <c r="AL119" s="310"/>
      <c r="AM119" s="310"/>
      <c r="AN119" s="310"/>
      <c r="AO119" s="310"/>
      <c r="AP119" s="310"/>
      <c r="AQ119" s="310"/>
      <c r="AR119" s="310"/>
      <c r="AS119" s="310"/>
      <c r="AT119" s="310"/>
      <c r="AU119" s="310"/>
      <c r="AV119" s="310"/>
      <c r="AW119" s="310"/>
      <c r="AX119" s="310"/>
      <c r="AY119" s="310"/>
      <c r="AZ119" s="310"/>
      <c r="BA119" s="310"/>
      <c r="BB119" s="310"/>
      <c r="BC119" s="310"/>
      <c r="BD119" s="310"/>
      <c r="BE119" s="310"/>
      <c r="BF119" s="310"/>
      <c r="BG119" s="310"/>
      <c r="BH119" s="310"/>
      <c r="BI119" s="310"/>
      <c r="BK119" s="310"/>
      <c r="BL119" s="310"/>
      <c r="BM119" s="310"/>
      <c r="BN119" s="310"/>
      <c r="BO119" s="310"/>
      <c r="BP119" s="310"/>
      <c r="BQ119" s="310"/>
      <c r="BR119" s="310"/>
      <c r="BS119" s="310"/>
      <c r="BT119" s="310"/>
      <c r="BU119" s="310"/>
      <c r="BV119" s="310"/>
      <c r="BW119" s="310"/>
      <c r="BX119" s="310"/>
      <c r="BY119" s="310"/>
      <c r="BZ119" s="310"/>
      <c r="CA119" s="310"/>
      <c r="CB119" s="310"/>
      <c r="CD119" s="315">
        <v>0</v>
      </c>
      <c r="CE119" s="315" t="str">
        <v>P2.5b</v>
      </c>
      <c r="CF119" s="315" t="str">
        <v>Reiseutgifter, arrangement, møter, konferanser</v>
      </c>
      <c r="CG119" s="315"/>
      <c r="CH119" s="315"/>
      <c r="CI119" s="315"/>
      <c r="CJ119" s="315"/>
      <c r="CK119" s="315"/>
      <c r="CL119" s="315"/>
      <c r="CM119" s="315"/>
      <c r="CN119" s="315">
        <v>0</v>
      </c>
      <c r="CO119" s="319" t="b">
        <f t="shared" si="65"/>
        <v>0</v>
      </c>
      <c r="CP119" s="319" t="b">
        <f t="shared" si="66"/>
        <v>0</v>
      </c>
      <c r="CQ119" s="319" t="b">
        <f t="shared" si="67"/>
        <v>0</v>
      </c>
      <c r="CR119" s="319" t="b">
        <f t="shared" si="45"/>
        <v>0</v>
      </c>
      <c r="CS119" s="430" t="b">
        <f t="shared" si="56"/>
        <v>0</v>
      </c>
      <c r="CT119" s="302" t="str">
        <f t="shared" si="57"/>
        <v/>
      </c>
      <c r="CU119" s="302" t="b">
        <f t="shared" si="58"/>
        <v>1</v>
      </c>
      <c r="CV119" s="319" t="b">
        <f t="shared" si="59"/>
        <v>0</v>
      </c>
      <c r="CW119" s="302" t="str">
        <f>'Forside og oppsummering'!$K$2</f>
        <v>20230131_1336</v>
      </c>
      <c r="CX119" s="302">
        <f t="shared" si="60"/>
        <v>4</v>
      </c>
      <c r="CY119" s="302" t="str">
        <f t="shared" si="61"/>
        <v/>
      </c>
      <c r="CZ119" s="435" t="str">
        <f t="shared" si="48"/>
        <v>P2.5b</v>
      </c>
      <c r="DA119" s="330">
        <f>'Forside og oppsummering'!$E$23</f>
        <v>0</v>
      </c>
      <c r="DB119" s="302" t="str">
        <f t="shared" si="62"/>
        <v>Prosjekt 2</v>
      </c>
      <c r="DC119" s="330" t="str">
        <f t="shared" si="49"/>
        <v>Alle estimerte kostnader for tjenesteutviklingsprosjektet (I året det søkes for)</v>
      </c>
      <c r="DD119" s="431" t="str">
        <f t="shared" si="50"/>
        <v>P2.5b</v>
      </c>
      <c r="DE119" s="302" t="str">
        <f t="shared" si="72"/>
        <v>P_.5b</v>
      </c>
      <c r="DF119" s="302" t="str">
        <f t="shared" si="64"/>
        <v>Reiseutgifter, arrangement, møter, konferanser</v>
      </c>
      <c r="DG119" s="328">
        <v>0</v>
      </c>
      <c r="DH119" s="328">
        <v>0</v>
      </c>
      <c r="DI119" s="328">
        <v>0</v>
      </c>
      <c r="DJ119" s="328">
        <v>0</v>
      </c>
      <c r="DK119" s="328">
        <v>0</v>
      </c>
      <c r="DL119" s="328">
        <v>0</v>
      </c>
      <c r="DM119" s="328">
        <v>0</v>
      </c>
      <c r="DN119" s="328">
        <v>0</v>
      </c>
      <c r="DO119" s="328" t="str">
        <v>20230131_1336</v>
      </c>
      <c r="DP119" s="328">
        <v>4</v>
      </c>
      <c r="EW119" s="275">
        <v>117</v>
      </c>
    </row>
    <row r="120" spans="5:153" x14ac:dyDescent="0.3">
      <c r="E120" s="262">
        <v>0</v>
      </c>
      <c r="F120" s="262">
        <v>0</v>
      </c>
      <c r="G120" s="262">
        <v>0</v>
      </c>
      <c r="H120" s="262">
        <v>0</v>
      </c>
      <c r="I120" s="275"/>
      <c r="J120" s="275"/>
      <c r="K120" s="302" t="b">
        <f>H120='Kompetansetilskudd og BPA'!$E$12</f>
        <v>0</v>
      </c>
      <c r="L120" s="302" t="b">
        <f t="shared" si="73"/>
        <v>0</v>
      </c>
      <c r="M120" s="302" t="b">
        <f t="shared" si="51"/>
        <v>0</v>
      </c>
      <c r="N120" s="302" t="b">
        <f t="shared" si="52"/>
        <v>0</v>
      </c>
      <c r="O120" s="302" t="b">
        <f t="shared" si="53"/>
        <v>0</v>
      </c>
      <c r="P120" s="302" t="b">
        <f t="shared" si="68"/>
        <v>0</v>
      </c>
      <c r="AC120" s="302" t="str">
        <f t="shared" si="54"/>
        <v/>
      </c>
      <c r="AD120" s="310"/>
      <c r="AE120" s="310"/>
      <c r="AF120" s="310"/>
      <c r="AG120" s="310"/>
      <c r="AH120" s="375">
        <f t="shared" si="55"/>
        <v>0</v>
      </c>
      <c r="AI120" s="372"/>
      <c r="AJ120" s="372"/>
      <c r="AK120" s="372"/>
      <c r="AL120" s="310"/>
      <c r="AM120" s="310"/>
      <c r="AN120" s="310"/>
      <c r="AO120" s="310"/>
      <c r="AP120" s="310"/>
      <c r="AQ120" s="310"/>
      <c r="AR120" s="310"/>
      <c r="AS120" s="310"/>
      <c r="AT120" s="310"/>
      <c r="AU120" s="310"/>
      <c r="AV120" s="310"/>
      <c r="AW120" s="310"/>
      <c r="AX120" s="310"/>
      <c r="AY120" s="310"/>
      <c r="AZ120" s="310"/>
      <c r="BA120" s="310"/>
      <c r="BB120" s="310"/>
      <c r="BC120" s="310"/>
      <c r="BD120" s="310"/>
      <c r="BE120" s="310"/>
      <c r="BF120" s="310"/>
      <c r="BG120" s="310"/>
      <c r="BH120" s="310"/>
      <c r="BI120" s="310"/>
      <c r="BK120" s="310"/>
      <c r="BL120" s="310"/>
      <c r="BM120" s="310"/>
      <c r="BN120" s="310"/>
      <c r="BO120" s="310"/>
      <c r="BP120" s="310"/>
      <c r="BQ120" s="310"/>
      <c r="BR120" s="310"/>
      <c r="BS120" s="310"/>
      <c r="BT120" s="310"/>
      <c r="BU120" s="310"/>
      <c r="BV120" s="310"/>
      <c r="BW120" s="310"/>
      <c r="BX120" s="310"/>
      <c r="BY120" s="310"/>
      <c r="BZ120" s="310"/>
      <c r="CA120" s="310"/>
      <c r="CB120" s="310"/>
      <c r="CD120" s="315">
        <v>0</v>
      </c>
      <c r="CE120" s="315" t="str">
        <v>P2.5c</v>
      </c>
      <c r="CF120" s="315" t="str">
        <v>Konsulenttjenester</v>
      </c>
      <c r="CG120" s="315"/>
      <c r="CH120" s="315"/>
      <c r="CI120" s="315"/>
      <c r="CJ120" s="315"/>
      <c r="CK120" s="315"/>
      <c r="CL120" s="315"/>
      <c r="CM120" s="315"/>
      <c r="CN120" s="315">
        <v>0</v>
      </c>
      <c r="CO120" s="319" t="b">
        <f t="shared" si="65"/>
        <v>0</v>
      </c>
      <c r="CP120" s="319" t="b">
        <f t="shared" si="66"/>
        <v>0</v>
      </c>
      <c r="CQ120" s="319" t="b">
        <f t="shared" si="67"/>
        <v>0</v>
      </c>
      <c r="CR120" s="319" t="b">
        <f t="shared" si="45"/>
        <v>0</v>
      </c>
      <c r="CS120" s="430" t="b">
        <f t="shared" si="56"/>
        <v>0</v>
      </c>
      <c r="CT120" s="302" t="str">
        <f t="shared" si="57"/>
        <v/>
      </c>
      <c r="CU120" s="302" t="b">
        <f t="shared" si="58"/>
        <v>1</v>
      </c>
      <c r="CV120" s="319" t="b">
        <f t="shared" si="59"/>
        <v>0</v>
      </c>
      <c r="CW120" s="302" t="str">
        <f>'Forside og oppsummering'!$K$2</f>
        <v>20230131_1336</v>
      </c>
      <c r="CX120" s="302">
        <f t="shared" si="60"/>
        <v>4</v>
      </c>
      <c r="CY120" s="302" t="str">
        <f t="shared" si="61"/>
        <v/>
      </c>
      <c r="CZ120" s="435" t="str">
        <f t="shared" si="48"/>
        <v>P2.5c</v>
      </c>
      <c r="DA120" s="330">
        <f>'Forside og oppsummering'!$E$23</f>
        <v>0</v>
      </c>
      <c r="DB120" s="302" t="str">
        <f t="shared" si="62"/>
        <v>Prosjekt 2</v>
      </c>
      <c r="DC120" s="330" t="str">
        <f t="shared" si="49"/>
        <v>Alle estimerte kostnader for tjenesteutviklingsprosjektet (I året det søkes for)</v>
      </c>
      <c r="DD120" s="431" t="str">
        <f t="shared" si="50"/>
        <v>P2.5c</v>
      </c>
      <c r="DE120" s="302" t="str">
        <f t="shared" si="72"/>
        <v>P_.5c</v>
      </c>
      <c r="DF120" s="302" t="str">
        <f t="shared" si="64"/>
        <v>Konsulenttjenester</v>
      </c>
      <c r="DG120" s="328">
        <v>0</v>
      </c>
      <c r="DH120" s="328">
        <v>0</v>
      </c>
      <c r="DI120" s="328">
        <v>0</v>
      </c>
      <c r="DJ120" s="328">
        <v>0</v>
      </c>
      <c r="DK120" s="328">
        <v>0</v>
      </c>
      <c r="DL120" s="328">
        <v>0</v>
      </c>
      <c r="DM120" s="328">
        <v>0</v>
      </c>
      <c r="DN120" s="328">
        <v>0</v>
      </c>
      <c r="DO120" s="328" t="str">
        <v>20230131_1336</v>
      </c>
      <c r="DP120" s="328">
        <v>4</v>
      </c>
      <c r="EW120" s="275">
        <v>118</v>
      </c>
    </row>
    <row r="121" spans="5:153" x14ac:dyDescent="0.3">
      <c r="E121" s="262">
        <v>0</v>
      </c>
      <c r="F121" s="262">
        <v>0</v>
      </c>
      <c r="G121" s="262">
        <v>0</v>
      </c>
      <c r="H121" s="262">
        <v>0</v>
      </c>
      <c r="I121" s="275"/>
      <c r="J121" s="275"/>
      <c r="K121" s="302" t="b">
        <f>H121='Kompetansetilskudd og BPA'!$E$12</f>
        <v>0</v>
      </c>
      <c r="L121" s="302" t="b">
        <f t="shared" si="73"/>
        <v>0</v>
      </c>
      <c r="M121" s="302" t="b">
        <f t="shared" si="51"/>
        <v>0</v>
      </c>
      <c r="N121" s="302" t="b">
        <f t="shared" si="52"/>
        <v>0</v>
      </c>
      <c r="O121" s="302" t="b">
        <f t="shared" si="53"/>
        <v>0</v>
      </c>
      <c r="P121" s="302" t="b">
        <f t="shared" si="68"/>
        <v>0</v>
      </c>
      <c r="AC121" s="302" t="str">
        <f t="shared" si="54"/>
        <v/>
      </c>
      <c r="AD121" s="310"/>
      <c r="AE121" s="310"/>
      <c r="AF121" s="310"/>
      <c r="AG121" s="310"/>
      <c r="AH121" s="375">
        <f t="shared" si="55"/>
        <v>0</v>
      </c>
      <c r="AI121" s="372"/>
      <c r="AJ121" s="372"/>
      <c r="AK121" s="372"/>
      <c r="AL121" s="310"/>
      <c r="AM121" s="310"/>
      <c r="AN121" s="310"/>
      <c r="AO121" s="310"/>
      <c r="AP121" s="310"/>
      <c r="AQ121" s="310"/>
      <c r="AR121" s="310"/>
      <c r="AS121" s="310"/>
      <c r="AT121" s="310"/>
      <c r="AU121" s="310"/>
      <c r="AV121" s="310"/>
      <c r="AW121" s="310"/>
      <c r="AX121" s="310"/>
      <c r="AY121" s="310"/>
      <c r="AZ121" s="310"/>
      <c r="BA121" s="310"/>
      <c r="BB121" s="310"/>
      <c r="BC121" s="310"/>
      <c r="BD121" s="310"/>
      <c r="BE121" s="310"/>
      <c r="BF121" s="310"/>
      <c r="BG121" s="310"/>
      <c r="BH121" s="310"/>
      <c r="BI121" s="310"/>
      <c r="BK121" s="310"/>
      <c r="BL121" s="310"/>
      <c r="BM121" s="310"/>
      <c r="BN121" s="310"/>
      <c r="BO121" s="310"/>
      <c r="BP121" s="310"/>
      <c r="BQ121" s="310"/>
      <c r="BR121" s="310"/>
      <c r="BS121" s="310"/>
      <c r="BT121" s="310"/>
      <c r="BU121" s="310"/>
      <c r="BV121" s="310"/>
      <c r="BW121" s="310"/>
      <c r="BX121" s="310"/>
      <c r="BY121" s="310"/>
      <c r="BZ121" s="310"/>
      <c r="CA121" s="310"/>
      <c r="CB121" s="310"/>
      <c r="CD121" s="315">
        <v>0</v>
      </c>
      <c r="CE121" s="315" t="str">
        <v>P2.5d</v>
      </c>
      <c r="CF121" s="315" t="str">
        <v>Trykking, publikasjoner, kunngjøringer, utsending og distribusjonskostnader</v>
      </c>
      <c r="CG121" s="315"/>
      <c r="CH121" s="315"/>
      <c r="CI121" s="315"/>
      <c r="CJ121" s="315"/>
      <c r="CK121" s="315"/>
      <c r="CL121" s="315"/>
      <c r="CM121" s="315"/>
      <c r="CN121" s="315">
        <v>0</v>
      </c>
      <c r="CO121" s="319" t="b">
        <f t="shared" si="65"/>
        <v>0</v>
      </c>
      <c r="CP121" s="319" t="b">
        <f t="shared" si="66"/>
        <v>0</v>
      </c>
      <c r="CQ121" s="319" t="b">
        <f t="shared" si="67"/>
        <v>0</v>
      </c>
      <c r="CR121" s="319" t="b">
        <f t="shared" si="45"/>
        <v>0</v>
      </c>
      <c r="CS121" s="430" t="b">
        <f t="shared" si="56"/>
        <v>0</v>
      </c>
      <c r="CT121" s="302" t="str">
        <f t="shared" si="57"/>
        <v/>
      </c>
      <c r="CU121" s="302" t="b">
        <f t="shared" si="58"/>
        <v>1</v>
      </c>
      <c r="CV121" s="319" t="b">
        <f t="shared" si="59"/>
        <v>0</v>
      </c>
      <c r="CW121" s="302" t="str">
        <f>'Forside og oppsummering'!$K$2</f>
        <v>20230131_1336</v>
      </c>
      <c r="CX121" s="302">
        <f t="shared" si="60"/>
        <v>4</v>
      </c>
      <c r="CY121" s="302" t="str">
        <f t="shared" si="61"/>
        <v/>
      </c>
      <c r="CZ121" s="435" t="str">
        <f t="shared" si="48"/>
        <v>P2.5d</v>
      </c>
      <c r="DA121" s="330">
        <f>'Forside og oppsummering'!$E$23</f>
        <v>0</v>
      </c>
      <c r="DB121" s="302" t="str">
        <f t="shared" si="62"/>
        <v>Prosjekt 2</v>
      </c>
      <c r="DC121" s="330" t="str">
        <f t="shared" si="49"/>
        <v>Alle estimerte kostnader for tjenesteutviklingsprosjektet (I året det søkes for)</v>
      </c>
      <c r="DD121" s="431" t="str">
        <f t="shared" si="50"/>
        <v>P2.5d</v>
      </c>
      <c r="DE121" s="302" t="str">
        <f t="shared" si="72"/>
        <v>P_.5d</v>
      </c>
      <c r="DF121" s="302" t="str">
        <f t="shared" si="64"/>
        <v>Trykking, publikasjoner, kunngjøringer, utsending og distribusjonskostnader</v>
      </c>
      <c r="DG121" s="328">
        <v>0</v>
      </c>
      <c r="DH121" s="328">
        <v>0</v>
      </c>
      <c r="DI121" s="328">
        <v>0</v>
      </c>
      <c r="DJ121" s="328">
        <v>0</v>
      </c>
      <c r="DK121" s="328">
        <v>0</v>
      </c>
      <c r="DL121" s="328">
        <v>0</v>
      </c>
      <c r="DM121" s="328">
        <v>0</v>
      </c>
      <c r="DN121" s="328">
        <v>0</v>
      </c>
      <c r="DO121" s="328" t="str">
        <v>20230131_1336</v>
      </c>
      <c r="DP121" s="328">
        <v>4</v>
      </c>
      <c r="EW121" s="275">
        <v>119</v>
      </c>
    </row>
    <row r="122" spans="5:153" x14ac:dyDescent="0.3">
      <c r="E122" s="262">
        <v>0</v>
      </c>
      <c r="F122" s="262">
        <v>0</v>
      </c>
      <c r="G122" s="262">
        <v>0</v>
      </c>
      <c r="H122" s="262">
        <v>0</v>
      </c>
      <c r="I122" s="275"/>
      <c r="J122" s="275"/>
      <c r="K122" s="302" t="b">
        <f>H122='Kompetansetilskudd og BPA'!$E$12</f>
        <v>0</v>
      </c>
      <c r="L122" s="302" t="b">
        <f t="shared" si="73"/>
        <v>0</v>
      </c>
      <c r="M122" s="302" t="b">
        <f t="shared" si="51"/>
        <v>0</v>
      </c>
      <c r="N122" s="302" t="b">
        <f t="shared" si="52"/>
        <v>0</v>
      </c>
      <c r="O122" s="302" t="b">
        <f t="shared" si="53"/>
        <v>0</v>
      </c>
      <c r="P122" s="302" t="b">
        <f t="shared" si="68"/>
        <v>0</v>
      </c>
      <c r="AC122" s="302" t="str">
        <f t="shared" si="54"/>
        <v/>
      </c>
      <c r="AD122" s="310"/>
      <c r="AE122" s="310"/>
      <c r="AF122" s="310"/>
      <c r="AG122" s="310"/>
      <c r="AH122" s="375">
        <f t="shared" si="55"/>
        <v>0</v>
      </c>
      <c r="AI122" s="372"/>
      <c r="AJ122" s="372"/>
      <c r="AK122" s="372"/>
      <c r="AL122" s="310"/>
      <c r="AM122" s="310"/>
      <c r="AN122" s="310"/>
      <c r="AO122" s="310"/>
      <c r="AP122" s="310"/>
      <c r="AQ122" s="310"/>
      <c r="AR122" s="310"/>
      <c r="AS122" s="310"/>
      <c r="AT122" s="310"/>
      <c r="AU122" s="310"/>
      <c r="AV122" s="310"/>
      <c r="AW122" s="310"/>
      <c r="AX122" s="310"/>
      <c r="AY122" s="310"/>
      <c r="AZ122" s="310"/>
      <c r="BA122" s="310"/>
      <c r="BB122" s="310"/>
      <c r="BC122" s="310"/>
      <c r="BD122" s="310"/>
      <c r="BE122" s="310"/>
      <c r="BF122" s="310"/>
      <c r="BG122" s="310"/>
      <c r="BH122" s="310"/>
      <c r="BI122" s="310"/>
      <c r="BK122" s="310"/>
      <c r="BL122" s="310"/>
      <c r="BM122" s="310"/>
      <c r="BN122" s="310"/>
      <c r="BO122" s="310"/>
      <c r="BP122" s="310"/>
      <c r="BQ122" s="310"/>
      <c r="BR122" s="310"/>
      <c r="BS122" s="310"/>
      <c r="BT122" s="310"/>
      <c r="BU122" s="310"/>
      <c r="BV122" s="310"/>
      <c r="BW122" s="310"/>
      <c r="BX122" s="310"/>
      <c r="BY122" s="310"/>
      <c r="BZ122" s="310"/>
      <c r="CA122" s="310"/>
      <c r="CB122" s="310"/>
      <c r="CD122" s="315">
        <v>0</v>
      </c>
      <c r="CE122" s="315" t="str">
        <v>P2.5e</v>
      </c>
      <c r="CF122" s="315" t="str">
        <v>Investeringer/ inventar/ utstyr.
Kontroller i kunngjøringen om det gis tilskudd til dette</v>
      </c>
      <c r="CG122" s="315"/>
      <c r="CH122" s="315"/>
      <c r="CI122" s="315"/>
      <c r="CJ122" s="315"/>
      <c r="CK122" s="315"/>
      <c r="CL122" s="315"/>
      <c r="CM122" s="315"/>
      <c r="CN122" s="315">
        <v>0</v>
      </c>
      <c r="CO122" s="319" t="b">
        <f t="shared" si="65"/>
        <v>0</v>
      </c>
      <c r="CP122" s="319" t="b">
        <f t="shared" si="66"/>
        <v>0</v>
      </c>
      <c r="CQ122" s="319" t="b">
        <f t="shared" si="67"/>
        <v>0</v>
      </c>
      <c r="CR122" s="319" t="b">
        <f t="shared" si="45"/>
        <v>0</v>
      </c>
      <c r="CS122" s="430" t="b">
        <f t="shared" si="56"/>
        <v>0</v>
      </c>
      <c r="CT122" s="302" t="str">
        <f t="shared" si="57"/>
        <v/>
      </c>
      <c r="CU122" s="302" t="b">
        <f t="shared" si="58"/>
        <v>1</v>
      </c>
      <c r="CV122" s="319" t="b">
        <f t="shared" si="59"/>
        <v>0</v>
      </c>
      <c r="CW122" s="302" t="str">
        <f>'Forside og oppsummering'!$K$2</f>
        <v>20230131_1336</v>
      </c>
      <c r="CX122" s="302">
        <f t="shared" si="60"/>
        <v>4</v>
      </c>
      <c r="CY122" s="302" t="str">
        <f t="shared" si="61"/>
        <v/>
      </c>
      <c r="CZ122" s="435" t="str">
        <f t="shared" si="48"/>
        <v>P2.5e</v>
      </c>
      <c r="DA122" s="330">
        <f>'Forside og oppsummering'!$E$23</f>
        <v>0</v>
      </c>
      <c r="DB122" s="302" t="str">
        <f t="shared" si="62"/>
        <v>Prosjekt 2</v>
      </c>
      <c r="DC122" s="330" t="str">
        <f t="shared" si="49"/>
        <v>Alle estimerte kostnader for tjenesteutviklingsprosjektet (I året det søkes for)</v>
      </c>
      <c r="DD122" s="431" t="str">
        <f t="shared" si="50"/>
        <v>P2.5e</v>
      </c>
      <c r="DE122" s="302" t="str">
        <f t="shared" si="72"/>
        <v>P_.5e</v>
      </c>
      <c r="DF122" s="302" t="str">
        <f t="shared" si="64"/>
        <v>Investeringer/ inventar/ utstyr.
Kontroller i kunngjøringen om det gis tilskudd til dette</v>
      </c>
      <c r="DG122" s="328">
        <v>0</v>
      </c>
      <c r="DH122" s="328">
        <v>0</v>
      </c>
      <c r="DI122" s="328">
        <v>0</v>
      </c>
      <c r="DJ122" s="328">
        <v>0</v>
      </c>
      <c r="DK122" s="328">
        <v>0</v>
      </c>
      <c r="DL122" s="328">
        <v>0</v>
      </c>
      <c r="DM122" s="328">
        <v>0</v>
      </c>
      <c r="DN122" s="328">
        <v>0</v>
      </c>
      <c r="DO122" s="328" t="str">
        <v>20230131_1336</v>
      </c>
      <c r="DP122" s="328">
        <v>4</v>
      </c>
      <c r="EW122" s="436">
        <v>120</v>
      </c>
    </row>
    <row r="123" spans="5:153" x14ac:dyDescent="0.3">
      <c r="E123" s="262">
        <v>0</v>
      </c>
      <c r="F123" s="262">
        <v>0</v>
      </c>
      <c r="G123" s="262">
        <v>0</v>
      </c>
      <c r="H123" s="262">
        <v>0</v>
      </c>
      <c r="I123" s="275"/>
      <c r="J123" s="275"/>
      <c r="K123" s="302" t="b">
        <f>H123='Kompetansetilskudd og BPA'!$E$12</f>
        <v>0</v>
      </c>
      <c r="L123" s="302" t="b">
        <f t="shared" si="73"/>
        <v>0</v>
      </c>
      <c r="M123" s="302" t="b">
        <f t="shared" si="51"/>
        <v>0</v>
      </c>
      <c r="N123" s="302" t="b">
        <f t="shared" si="52"/>
        <v>0</v>
      </c>
      <c r="O123" s="302" t="b">
        <f t="shared" si="53"/>
        <v>0</v>
      </c>
      <c r="P123" s="302" t="b">
        <f t="shared" si="68"/>
        <v>0</v>
      </c>
      <c r="AC123" s="302" t="str">
        <f t="shared" si="54"/>
        <v/>
      </c>
      <c r="AD123" s="310"/>
      <c r="AE123" s="310"/>
      <c r="AF123" s="310"/>
      <c r="AG123" s="310"/>
      <c r="AH123" s="375">
        <f t="shared" si="55"/>
        <v>0</v>
      </c>
      <c r="AI123" s="372"/>
      <c r="AJ123" s="372"/>
      <c r="AK123" s="372"/>
      <c r="AL123" s="310"/>
      <c r="AM123" s="310"/>
      <c r="AN123" s="310"/>
      <c r="AO123" s="310"/>
      <c r="AP123" s="310"/>
      <c r="AQ123" s="310"/>
      <c r="AR123" s="310"/>
      <c r="AS123" s="310"/>
      <c r="AT123" s="310"/>
      <c r="AU123" s="310"/>
      <c r="AV123" s="310"/>
      <c r="AW123" s="310"/>
      <c r="AX123" s="310"/>
      <c r="AY123" s="310"/>
      <c r="AZ123" s="310"/>
      <c r="BA123" s="310"/>
      <c r="BB123" s="310"/>
      <c r="BC123" s="310"/>
      <c r="BD123" s="310"/>
      <c r="BE123" s="310"/>
      <c r="BF123" s="310"/>
      <c r="BG123" s="310"/>
      <c r="BH123" s="310"/>
      <c r="BI123" s="310"/>
      <c r="BK123" s="310"/>
      <c r="BL123" s="310"/>
      <c r="BM123" s="310"/>
      <c r="BN123" s="310"/>
      <c r="BO123" s="310"/>
      <c r="BP123" s="310"/>
      <c r="BQ123" s="310"/>
      <c r="BR123" s="310"/>
      <c r="BS123" s="310"/>
      <c r="BT123" s="310"/>
      <c r="BU123" s="310"/>
      <c r="BV123" s="310"/>
      <c r="BW123" s="310"/>
      <c r="BX123" s="310"/>
      <c r="BY123" s="310"/>
      <c r="BZ123" s="310"/>
      <c r="CA123" s="310"/>
      <c r="CB123" s="310"/>
      <c r="CD123" s="315">
        <v>0</v>
      </c>
      <c r="CE123" s="315" t="str">
        <v>P2.5f</v>
      </c>
      <c r="CF123" s="315" t="str">
        <v>Driftsutgifter, forbruksmateriell og kontortjenester
inkludert lokaler og energi</v>
      </c>
      <c r="CG123" s="315"/>
      <c r="CH123" s="315"/>
      <c r="CI123" s="315"/>
      <c r="CJ123" s="315"/>
      <c r="CK123" s="315"/>
      <c r="CL123" s="315"/>
      <c r="CM123" s="315"/>
      <c r="CN123" s="315">
        <v>0</v>
      </c>
      <c r="CO123" s="319" t="b">
        <f t="shared" si="65"/>
        <v>0</v>
      </c>
      <c r="CP123" s="319" t="b">
        <f t="shared" si="66"/>
        <v>0</v>
      </c>
      <c r="CQ123" s="319" t="b">
        <f t="shared" si="67"/>
        <v>0</v>
      </c>
      <c r="CR123" s="319" t="b">
        <f t="shared" si="45"/>
        <v>0</v>
      </c>
      <c r="CS123" s="430" t="b">
        <f t="shared" si="56"/>
        <v>0</v>
      </c>
      <c r="CT123" s="302" t="str">
        <f t="shared" si="57"/>
        <v/>
      </c>
      <c r="CU123" s="302" t="b">
        <f t="shared" si="58"/>
        <v>1</v>
      </c>
      <c r="CV123" s="319" t="b">
        <f t="shared" si="59"/>
        <v>0</v>
      </c>
      <c r="CW123" s="302" t="str">
        <f>'Forside og oppsummering'!$K$2</f>
        <v>20230131_1336</v>
      </c>
      <c r="CX123" s="302">
        <f t="shared" si="60"/>
        <v>4</v>
      </c>
      <c r="CY123" s="302" t="str">
        <f t="shared" si="61"/>
        <v/>
      </c>
      <c r="CZ123" s="435" t="str">
        <f t="shared" si="48"/>
        <v>P2.5f</v>
      </c>
      <c r="DA123" s="330">
        <f>'Forside og oppsummering'!$E$23</f>
        <v>0</v>
      </c>
      <c r="DB123" s="302" t="str">
        <f t="shared" si="62"/>
        <v>Prosjekt 2</v>
      </c>
      <c r="DC123" s="330" t="str">
        <f t="shared" si="49"/>
        <v>Alle estimerte kostnader for tjenesteutviklingsprosjektet (I året det søkes for)</v>
      </c>
      <c r="DD123" s="431" t="str">
        <f t="shared" si="50"/>
        <v>P2.5f</v>
      </c>
      <c r="DE123" s="302" t="str">
        <f t="shared" si="72"/>
        <v>P_.5f</v>
      </c>
      <c r="DF123" s="302" t="str">
        <f t="shared" si="64"/>
        <v>Driftsutgifter, forbruksmateriell og kontortjenester
inkludert lokaler og energi</v>
      </c>
      <c r="DG123" s="328">
        <v>0</v>
      </c>
      <c r="DH123" s="328">
        <v>0</v>
      </c>
      <c r="DI123" s="328">
        <v>0</v>
      </c>
      <c r="DJ123" s="328">
        <v>0</v>
      </c>
      <c r="DK123" s="328">
        <v>0</v>
      </c>
      <c r="DL123" s="328">
        <v>0</v>
      </c>
      <c r="DM123" s="328">
        <v>0</v>
      </c>
      <c r="DN123" s="328">
        <v>0</v>
      </c>
      <c r="DO123" s="328" t="str">
        <v>20230131_1336</v>
      </c>
      <c r="DP123" s="328">
        <v>4</v>
      </c>
      <c r="EW123" s="275">
        <v>121</v>
      </c>
    </row>
    <row r="124" spans="5:153" x14ac:dyDescent="0.3">
      <c r="E124" s="262">
        <v>0</v>
      </c>
      <c r="F124" s="262">
        <v>0</v>
      </c>
      <c r="G124" s="262">
        <v>0</v>
      </c>
      <c r="H124" s="262">
        <v>0</v>
      </c>
      <c r="I124" s="275"/>
      <c r="J124" s="275"/>
      <c r="K124" s="302" t="b">
        <f>H124='Kompetansetilskudd og BPA'!$E$12</f>
        <v>0</v>
      </c>
      <c r="L124" s="302" t="b">
        <f t="shared" si="73"/>
        <v>0</v>
      </c>
      <c r="M124" s="302" t="b">
        <f t="shared" si="51"/>
        <v>0</v>
      </c>
      <c r="N124" s="302" t="b">
        <f t="shared" si="52"/>
        <v>0</v>
      </c>
      <c r="O124" s="302" t="b">
        <f t="shared" si="53"/>
        <v>0</v>
      </c>
      <c r="P124" s="302" t="b">
        <f t="shared" si="68"/>
        <v>0</v>
      </c>
      <c r="AC124" s="302" t="str">
        <f t="shared" si="54"/>
        <v/>
      </c>
      <c r="AD124" s="310"/>
      <c r="AE124" s="310"/>
      <c r="AF124" s="310"/>
      <c r="AG124" s="310"/>
      <c r="AH124" s="375">
        <f t="shared" si="55"/>
        <v>0</v>
      </c>
      <c r="AI124" s="372"/>
      <c r="AJ124" s="372"/>
      <c r="AK124" s="372"/>
      <c r="AL124" s="310"/>
      <c r="AM124" s="310"/>
      <c r="AN124" s="310"/>
      <c r="AO124" s="310"/>
      <c r="AP124" s="310"/>
      <c r="AQ124" s="310"/>
      <c r="AR124" s="310"/>
      <c r="AS124" s="310"/>
      <c r="AT124" s="310"/>
      <c r="AU124" s="310"/>
      <c r="AV124" s="310"/>
      <c r="AW124" s="310"/>
      <c r="AX124" s="310"/>
      <c r="AY124" s="310"/>
      <c r="AZ124" s="310"/>
      <c r="BA124" s="310"/>
      <c r="BB124" s="310"/>
      <c r="BC124" s="310"/>
      <c r="BD124" s="310"/>
      <c r="BE124" s="310"/>
      <c r="BF124" s="310"/>
      <c r="BG124" s="310"/>
      <c r="BH124" s="310"/>
      <c r="BI124" s="310"/>
      <c r="BK124" s="310"/>
      <c r="BL124" s="310"/>
      <c r="BM124" s="310"/>
      <c r="BN124" s="310"/>
      <c r="BO124" s="310"/>
      <c r="BP124" s="310"/>
      <c r="BQ124" s="310"/>
      <c r="BR124" s="310"/>
      <c r="BS124" s="310"/>
      <c r="BT124" s="310"/>
      <c r="BU124" s="310"/>
      <c r="BV124" s="310"/>
      <c r="BW124" s="310"/>
      <c r="BX124" s="310"/>
      <c r="BY124" s="310"/>
      <c r="BZ124" s="310"/>
      <c r="CA124" s="310"/>
      <c r="CB124" s="310"/>
      <c r="CD124" s="315">
        <v>0</v>
      </c>
      <c r="CE124" s="315" t="str">
        <v>Andre utgifter (Spesifiser i rader nedenfor)</v>
      </c>
      <c r="CF124" s="315">
        <v>0</v>
      </c>
      <c r="CG124" s="315"/>
      <c r="CH124" s="315"/>
      <c r="CI124" s="315"/>
      <c r="CJ124" s="315"/>
      <c r="CK124" s="315"/>
      <c r="CL124" s="315"/>
      <c r="CM124" s="315"/>
      <c r="CN124" s="315">
        <v>0</v>
      </c>
      <c r="CO124" s="319" t="b">
        <f t="shared" si="65"/>
        <v>0</v>
      </c>
      <c r="CP124" s="319" t="b">
        <f t="shared" si="66"/>
        <v>0</v>
      </c>
      <c r="CQ124" s="319" t="b">
        <f t="shared" si="67"/>
        <v>0</v>
      </c>
      <c r="CR124" s="319" t="b">
        <f t="shared" si="45"/>
        <v>1</v>
      </c>
      <c r="CS124" s="430" t="b">
        <f t="shared" si="56"/>
        <v>0</v>
      </c>
      <c r="CT124" s="302" t="str">
        <f t="shared" si="57"/>
        <v/>
      </c>
      <c r="CU124" s="302" t="b">
        <f t="shared" si="58"/>
        <v>1</v>
      </c>
      <c r="CV124" s="319" t="b">
        <f t="shared" si="59"/>
        <v>0</v>
      </c>
      <c r="CW124" s="302" t="str">
        <f>'Forside og oppsummering'!$K$2</f>
        <v>20230131_1336</v>
      </c>
      <c r="CX124" s="302">
        <f t="shared" si="60"/>
        <v>4</v>
      </c>
      <c r="CY124" s="302" t="str">
        <f t="shared" si="61"/>
        <v/>
      </c>
      <c r="CZ124" s="435" t="str">
        <f t="shared" si="48"/>
        <v>Andre utgifter (Spesifiser i rader nedenfor)</v>
      </c>
      <c r="DA124" s="330">
        <f>'Forside og oppsummering'!$E$23</f>
        <v>0</v>
      </c>
      <c r="DB124" s="302" t="str">
        <f t="shared" si="62"/>
        <v>Prosjekt 2</v>
      </c>
      <c r="DC124" s="330" t="str">
        <f t="shared" si="49"/>
        <v>Alle estimerte kostnader for tjenesteutviklingsprosjektet (I året det søkes for)</v>
      </c>
      <c r="DD124" s="431" t="str">
        <f t="shared" si="50"/>
        <v>Andre utgifter (Spesifiser i rader nedenfor)</v>
      </c>
      <c r="DE124" s="302" t="str">
        <f t="shared" si="72"/>
        <v>P_dre utgifter (Spesifiser i rader nedenfor)</v>
      </c>
      <c r="DF124" s="302">
        <f t="shared" si="64"/>
        <v>0</v>
      </c>
      <c r="DG124" s="328">
        <v>0</v>
      </c>
      <c r="DH124" s="328">
        <v>0</v>
      </c>
      <c r="DI124" s="328">
        <v>0</v>
      </c>
      <c r="DJ124" s="328">
        <v>0</v>
      </c>
      <c r="DK124" s="328">
        <v>0</v>
      </c>
      <c r="DL124" s="328">
        <v>0</v>
      </c>
      <c r="DM124" s="328">
        <v>0</v>
      </c>
      <c r="DN124" s="328">
        <v>0</v>
      </c>
      <c r="DO124" s="328" t="str">
        <v>20230131_1336</v>
      </c>
      <c r="DP124" s="328">
        <v>4</v>
      </c>
      <c r="EW124" s="275">
        <v>122</v>
      </c>
    </row>
    <row r="125" spans="5:153" x14ac:dyDescent="0.3">
      <c r="E125" s="262">
        <v>0</v>
      </c>
      <c r="F125" s="262">
        <v>0</v>
      </c>
      <c r="G125" s="262">
        <v>0</v>
      </c>
      <c r="H125" s="262">
        <v>0</v>
      </c>
      <c r="I125" s="275"/>
      <c r="J125" s="275"/>
      <c r="K125" s="302" t="b">
        <f>H125='Kompetansetilskudd og BPA'!$E$12</f>
        <v>0</v>
      </c>
      <c r="L125" s="302" t="b">
        <f t="shared" si="73"/>
        <v>0</v>
      </c>
      <c r="M125" s="302" t="b">
        <f t="shared" si="51"/>
        <v>0</v>
      </c>
      <c r="N125" s="302" t="b">
        <f t="shared" si="52"/>
        <v>0</v>
      </c>
      <c r="O125" s="302" t="b">
        <f t="shared" si="53"/>
        <v>0</v>
      </c>
      <c r="P125" s="302" t="b">
        <f t="shared" si="68"/>
        <v>0</v>
      </c>
      <c r="AC125" s="302" t="str">
        <f t="shared" si="54"/>
        <v/>
      </c>
      <c r="AD125" s="310"/>
      <c r="AE125" s="310"/>
      <c r="AF125" s="310"/>
      <c r="AG125" s="310"/>
      <c r="AH125" s="375">
        <f t="shared" si="55"/>
        <v>0</v>
      </c>
      <c r="AI125" s="372"/>
      <c r="AJ125" s="372"/>
      <c r="AK125" s="372"/>
      <c r="AL125" s="310"/>
      <c r="AM125" s="310"/>
      <c r="AN125" s="310"/>
      <c r="AO125" s="310"/>
      <c r="AP125" s="310"/>
      <c r="AQ125" s="310"/>
      <c r="AR125" s="310"/>
      <c r="AS125" s="310"/>
      <c r="AT125" s="310"/>
      <c r="AU125" s="310"/>
      <c r="AV125" s="310"/>
      <c r="AW125" s="310"/>
      <c r="AX125" s="310"/>
      <c r="AY125" s="310"/>
      <c r="AZ125" s="310"/>
      <c r="BA125" s="310"/>
      <c r="BB125" s="310"/>
      <c r="BC125" s="310"/>
      <c r="BD125" s="310"/>
      <c r="BE125" s="310"/>
      <c r="BF125" s="310"/>
      <c r="BG125" s="310"/>
      <c r="BH125" s="310"/>
      <c r="BI125" s="310"/>
      <c r="BK125" s="310"/>
      <c r="BL125" s="310"/>
      <c r="BM125" s="310"/>
      <c r="BN125" s="310"/>
      <c r="BO125" s="310"/>
      <c r="BP125" s="310"/>
      <c r="BQ125" s="310"/>
      <c r="BR125" s="310"/>
      <c r="BS125" s="310"/>
      <c r="BT125" s="310"/>
      <c r="BU125" s="310"/>
      <c r="BV125" s="310"/>
      <c r="BW125" s="310"/>
      <c r="BX125" s="310"/>
      <c r="BY125" s="310"/>
      <c r="BZ125" s="310"/>
      <c r="CA125" s="310"/>
      <c r="CB125" s="310"/>
      <c r="CD125" s="315">
        <v>0</v>
      </c>
      <c r="CE125" s="315">
        <v>0</v>
      </c>
      <c r="CF125" s="315" t="str">
        <v>Kostnadsbetegnelse:</v>
      </c>
      <c r="CG125" s="315"/>
      <c r="CH125" s="315"/>
      <c r="CI125" s="315"/>
      <c r="CJ125" s="315"/>
      <c r="CK125" s="315"/>
      <c r="CL125" s="315"/>
      <c r="CM125" s="315"/>
      <c r="CN125" s="315" t="str">
        <v>Beløp:</v>
      </c>
      <c r="CO125" s="319" t="b">
        <f t="shared" si="65"/>
        <v>0</v>
      </c>
      <c r="CP125" s="319" t="b">
        <f t="shared" si="66"/>
        <v>0</v>
      </c>
      <c r="CQ125" s="319" t="b">
        <f t="shared" si="67"/>
        <v>0</v>
      </c>
      <c r="CR125" s="319" t="b">
        <f t="shared" si="45"/>
        <v>1</v>
      </c>
      <c r="CS125" s="430" t="b">
        <f t="shared" si="56"/>
        <v>0</v>
      </c>
      <c r="CT125" s="302" t="str">
        <f t="shared" si="57"/>
        <v/>
      </c>
      <c r="CU125" s="302" t="b">
        <f t="shared" si="58"/>
        <v>1</v>
      </c>
      <c r="CV125" s="319" t="b">
        <f t="shared" si="59"/>
        <v>0</v>
      </c>
      <c r="CW125" s="302" t="str">
        <f>'Forside og oppsummering'!$K$2</f>
        <v>20230131_1336</v>
      </c>
      <c r="CX125" s="302">
        <f t="shared" si="60"/>
        <v>4</v>
      </c>
      <c r="CY125" s="302" t="str">
        <f t="shared" si="61"/>
        <v/>
      </c>
      <c r="CZ125" s="435">
        <f t="shared" si="48"/>
        <v>0</v>
      </c>
      <c r="DA125" s="330">
        <f>'Forside og oppsummering'!$E$23</f>
        <v>0</v>
      </c>
      <c r="DB125" s="302" t="str">
        <f t="shared" si="62"/>
        <v>Prosjekt 2</v>
      </c>
      <c r="DC125" s="330" t="str">
        <f t="shared" si="49"/>
        <v>Alle estimerte kostnader for tjenesteutviklingsprosjektet (I året det søkes for)</v>
      </c>
      <c r="DD125" s="431">
        <f t="shared" si="50"/>
        <v>0</v>
      </c>
      <c r="DE125" s="302" t="e">
        <f t="shared" si="72"/>
        <v>#VALUE!</v>
      </c>
      <c r="DF125" s="302" t="str">
        <f t="shared" si="64"/>
        <v>Kostnadsbetegnelse:</v>
      </c>
      <c r="DG125" s="328">
        <v>0</v>
      </c>
      <c r="DH125" s="328">
        <v>0</v>
      </c>
      <c r="DI125" s="328">
        <v>0</v>
      </c>
      <c r="DJ125" s="328">
        <v>0</v>
      </c>
      <c r="DK125" s="328">
        <v>0</v>
      </c>
      <c r="DL125" s="328">
        <v>0</v>
      </c>
      <c r="DM125" s="328">
        <v>0</v>
      </c>
      <c r="DN125" s="328" t="str">
        <v>Beløp:</v>
      </c>
      <c r="DO125" s="328" t="str">
        <v>20230131_1336</v>
      </c>
      <c r="DP125" s="328">
        <v>4</v>
      </c>
      <c r="EW125" s="275">
        <v>123</v>
      </c>
    </row>
    <row r="126" spans="5:153" x14ac:dyDescent="0.3">
      <c r="E126" s="262">
        <v>0</v>
      </c>
      <c r="F126" s="262">
        <v>0</v>
      </c>
      <c r="G126" s="262">
        <v>0</v>
      </c>
      <c r="H126" s="262">
        <v>0</v>
      </c>
      <c r="I126" s="275"/>
      <c r="J126" s="275"/>
      <c r="K126" s="302" t="b">
        <f>H126='Kompetansetilskudd og BPA'!$E$12</f>
        <v>0</v>
      </c>
      <c r="L126" s="302" t="b">
        <f t="shared" si="73"/>
        <v>0</v>
      </c>
      <c r="M126" s="302" t="b">
        <f t="shared" si="51"/>
        <v>0</v>
      </c>
      <c r="N126" s="302" t="b">
        <f t="shared" si="52"/>
        <v>0</v>
      </c>
      <c r="O126" s="302" t="b">
        <f t="shared" si="53"/>
        <v>0</v>
      </c>
      <c r="P126" s="302" t="b">
        <f t="shared" si="68"/>
        <v>0</v>
      </c>
      <c r="AC126" s="302" t="str">
        <f t="shared" si="54"/>
        <v/>
      </c>
      <c r="AD126" s="310"/>
      <c r="AE126" s="310"/>
      <c r="AF126" s="310"/>
      <c r="AG126" s="310"/>
      <c r="AH126" s="375">
        <f t="shared" si="55"/>
        <v>0</v>
      </c>
      <c r="AI126" s="372"/>
      <c r="AJ126" s="372"/>
      <c r="AK126" s="372"/>
      <c r="AL126" s="310"/>
      <c r="AM126" s="310"/>
      <c r="AN126" s="310"/>
      <c r="AO126" s="310"/>
      <c r="AP126" s="310"/>
      <c r="AQ126" s="310"/>
      <c r="AR126" s="310"/>
      <c r="AS126" s="310"/>
      <c r="AT126" s="310"/>
      <c r="AU126" s="310"/>
      <c r="AV126" s="310"/>
      <c r="AW126" s="310"/>
      <c r="AX126" s="310"/>
      <c r="AY126" s="310"/>
      <c r="AZ126" s="310"/>
      <c r="BA126" s="310"/>
      <c r="BB126" s="310"/>
      <c r="BC126" s="310"/>
      <c r="BD126" s="310"/>
      <c r="BE126" s="310"/>
      <c r="BF126" s="310"/>
      <c r="BG126" s="310"/>
      <c r="BH126" s="310"/>
      <c r="BI126" s="310"/>
      <c r="BK126" s="310"/>
      <c r="BL126" s="310"/>
      <c r="BM126" s="310"/>
      <c r="BN126" s="310"/>
      <c r="BO126" s="310"/>
      <c r="BP126" s="310"/>
      <c r="BQ126" s="310"/>
      <c r="BR126" s="310"/>
      <c r="BS126" s="310"/>
      <c r="BT126" s="310"/>
      <c r="BU126" s="310"/>
      <c r="BV126" s="310"/>
      <c r="BW126" s="310"/>
      <c r="BX126" s="310"/>
      <c r="BY126" s="310"/>
      <c r="BZ126" s="310"/>
      <c r="CA126" s="310"/>
      <c r="CB126" s="310"/>
      <c r="CD126" s="315" cm="1">
        <f t="array" ref="CD126:CF130">'Prosjekt 2'!$C$60:$E$64</f>
        <v>0</v>
      </c>
      <c r="CE126" s="315" t="str">
        <v>P2.5g</v>
      </c>
      <c r="CF126" s="315">
        <v>0</v>
      </c>
      <c r="CG126" s="315"/>
      <c r="CH126" s="315"/>
      <c r="CI126" s="315"/>
      <c r="CJ126" s="315"/>
      <c r="CK126" s="315"/>
      <c r="CL126" s="315"/>
      <c r="CM126" s="315"/>
      <c r="CN126" s="315">
        <v>0</v>
      </c>
      <c r="CO126" s="319" t="b">
        <f t="shared" si="65"/>
        <v>0</v>
      </c>
      <c r="CP126" s="319" t="b">
        <f t="shared" si="66"/>
        <v>0</v>
      </c>
      <c r="CQ126" s="319" t="b">
        <f t="shared" si="67"/>
        <v>0</v>
      </c>
      <c r="CR126" s="319" t="b">
        <f t="shared" si="45"/>
        <v>1</v>
      </c>
      <c r="CS126" s="430" t="b">
        <f t="shared" si="56"/>
        <v>0</v>
      </c>
      <c r="CT126" s="302" t="str">
        <f t="shared" si="57"/>
        <v/>
      </c>
      <c r="CU126" s="302" t="b">
        <f t="shared" si="58"/>
        <v>1</v>
      </c>
      <c r="CV126" s="319" t="b">
        <f t="shared" si="59"/>
        <v>0</v>
      </c>
      <c r="CW126" s="302" t="str">
        <f>'Forside og oppsummering'!$K$2</f>
        <v>20230131_1336</v>
      </c>
      <c r="CX126" s="302">
        <f t="shared" si="60"/>
        <v>4</v>
      </c>
      <c r="CY126" s="302" t="str">
        <f t="shared" si="61"/>
        <v/>
      </c>
      <c r="CZ126" s="435" t="str">
        <f t="shared" si="48"/>
        <v>P2.5g</v>
      </c>
      <c r="DA126" s="330">
        <f>'Forside og oppsummering'!$E$23</f>
        <v>0</v>
      </c>
      <c r="DB126" s="302" t="str">
        <f t="shared" si="62"/>
        <v>Prosjekt 2</v>
      </c>
      <c r="DC126" s="330" t="str">
        <f t="shared" si="49"/>
        <v>Alle estimerte kostnader for tjenesteutviklingsprosjektet (I året det søkes for)</v>
      </c>
      <c r="DD126" s="431" t="str">
        <f t="shared" si="50"/>
        <v>P2.5g</v>
      </c>
      <c r="DE126" s="302" t="str">
        <f t="shared" si="72"/>
        <v>P_.5g</v>
      </c>
      <c r="DF126" s="302">
        <f t="shared" si="64"/>
        <v>0</v>
      </c>
      <c r="DG126" s="328">
        <v>0</v>
      </c>
      <c r="DH126" s="328">
        <v>0</v>
      </c>
      <c r="DI126" s="328">
        <v>0</v>
      </c>
      <c r="DJ126" s="328">
        <v>0</v>
      </c>
      <c r="DK126" s="328">
        <v>0</v>
      </c>
      <c r="DL126" s="328">
        <v>0</v>
      </c>
      <c r="DM126" s="328">
        <v>0</v>
      </c>
      <c r="DN126" s="328">
        <v>0</v>
      </c>
      <c r="DO126" s="328" t="str">
        <v>20230131_1336</v>
      </c>
      <c r="DP126" s="328">
        <v>4</v>
      </c>
      <c r="EW126" s="275">
        <v>124</v>
      </c>
    </row>
    <row r="127" spans="5:153" x14ac:dyDescent="0.3">
      <c r="E127" s="262">
        <v>0</v>
      </c>
      <c r="F127" s="262">
        <v>0</v>
      </c>
      <c r="G127" s="262">
        <v>0</v>
      </c>
      <c r="H127" s="262">
        <v>0</v>
      </c>
      <c r="I127" s="275"/>
      <c r="J127" s="275"/>
      <c r="K127" s="302" t="b">
        <f>H127='Kompetansetilskudd og BPA'!$E$12</f>
        <v>0</v>
      </c>
      <c r="L127" s="302" t="b">
        <f t="shared" si="73"/>
        <v>0</v>
      </c>
      <c r="M127" s="302" t="b">
        <f t="shared" si="51"/>
        <v>0</v>
      </c>
      <c r="N127" s="302" t="b">
        <f t="shared" si="52"/>
        <v>0</v>
      </c>
      <c r="O127" s="302" t="b">
        <f t="shared" si="53"/>
        <v>0</v>
      </c>
      <c r="P127" s="302" t="b">
        <f t="shared" si="68"/>
        <v>0</v>
      </c>
      <c r="AC127" s="302" t="str">
        <f t="shared" si="54"/>
        <v/>
      </c>
      <c r="AD127" s="310"/>
      <c r="AE127" s="310"/>
      <c r="AF127" s="310"/>
      <c r="AG127" s="310"/>
      <c r="AH127" s="375">
        <f t="shared" si="55"/>
        <v>0</v>
      </c>
      <c r="AI127" s="372"/>
      <c r="AJ127" s="372"/>
      <c r="AK127" s="372"/>
      <c r="AL127" s="310"/>
      <c r="AM127" s="310"/>
      <c r="AN127" s="310"/>
      <c r="AO127" s="310"/>
      <c r="AP127" s="310"/>
      <c r="AQ127" s="310"/>
      <c r="AR127" s="310"/>
      <c r="AS127" s="310"/>
      <c r="AT127" s="310"/>
      <c r="AU127" s="310"/>
      <c r="AV127" s="310"/>
      <c r="AW127" s="310"/>
      <c r="AX127" s="310"/>
      <c r="AY127" s="310"/>
      <c r="AZ127" s="310"/>
      <c r="BA127" s="310"/>
      <c r="BB127" s="310"/>
      <c r="BC127" s="310"/>
      <c r="BD127" s="310"/>
      <c r="BE127" s="310"/>
      <c r="BF127" s="310"/>
      <c r="BG127" s="310"/>
      <c r="BH127" s="310"/>
      <c r="BI127" s="310"/>
      <c r="BK127" s="310"/>
      <c r="BL127" s="310"/>
      <c r="BM127" s="310"/>
      <c r="BN127" s="310"/>
      <c r="BO127" s="310"/>
      <c r="BP127" s="310"/>
      <c r="BQ127" s="310"/>
      <c r="BR127" s="310"/>
      <c r="BS127" s="310"/>
      <c r="BT127" s="310"/>
      <c r="BU127" s="310"/>
      <c r="BV127" s="310"/>
      <c r="BW127" s="310"/>
      <c r="BX127" s="310"/>
      <c r="BY127" s="310"/>
      <c r="BZ127" s="310"/>
      <c r="CA127" s="310"/>
      <c r="CB127" s="310"/>
      <c r="CD127" s="315">
        <v>0</v>
      </c>
      <c r="CE127" s="315" t="str">
        <v>P2.5h</v>
      </c>
      <c r="CF127" s="315">
        <v>0</v>
      </c>
      <c r="CG127" s="315"/>
      <c r="CH127" s="315"/>
      <c r="CI127" s="315"/>
      <c r="CJ127" s="315"/>
      <c r="CK127" s="315"/>
      <c r="CL127" s="315"/>
      <c r="CM127" s="315"/>
      <c r="CN127" s="315">
        <v>0</v>
      </c>
      <c r="CO127" s="319" t="b">
        <f t="shared" si="65"/>
        <v>0</v>
      </c>
      <c r="CP127" s="319" t="b">
        <f t="shared" si="66"/>
        <v>0</v>
      </c>
      <c r="CQ127" s="319" t="b">
        <f t="shared" si="67"/>
        <v>0</v>
      </c>
      <c r="CR127" s="319" t="b">
        <f t="shared" si="45"/>
        <v>1</v>
      </c>
      <c r="CS127" s="430" t="b">
        <f t="shared" si="56"/>
        <v>0</v>
      </c>
      <c r="CT127" s="302" t="str">
        <f t="shared" si="57"/>
        <v/>
      </c>
      <c r="CU127" s="302" t="b">
        <f t="shared" si="58"/>
        <v>1</v>
      </c>
      <c r="CV127" s="319" t="b">
        <f t="shared" si="59"/>
        <v>0</v>
      </c>
      <c r="CW127" s="302" t="str">
        <f>'Forside og oppsummering'!$K$2</f>
        <v>20230131_1336</v>
      </c>
      <c r="CX127" s="302">
        <f t="shared" si="60"/>
        <v>4</v>
      </c>
      <c r="CY127" s="302" t="str">
        <f t="shared" si="61"/>
        <v/>
      </c>
      <c r="CZ127" s="435" t="str">
        <f t="shared" si="48"/>
        <v>P2.5h</v>
      </c>
      <c r="DA127" s="330">
        <f>'Forside og oppsummering'!$E$23</f>
        <v>0</v>
      </c>
      <c r="DB127" s="302" t="str">
        <f t="shared" si="62"/>
        <v>Prosjekt 2</v>
      </c>
      <c r="DC127" s="330" t="str">
        <f t="shared" si="49"/>
        <v>Alle estimerte kostnader for tjenesteutviklingsprosjektet (I året det søkes for)</v>
      </c>
      <c r="DD127" s="431" t="str">
        <f t="shared" si="50"/>
        <v>P2.5h</v>
      </c>
      <c r="DE127" s="302" t="str">
        <f t="shared" si="72"/>
        <v>P_.5h</v>
      </c>
      <c r="DF127" s="302">
        <f t="shared" si="64"/>
        <v>0</v>
      </c>
      <c r="DG127" s="328">
        <v>0</v>
      </c>
      <c r="DH127" s="328">
        <v>0</v>
      </c>
      <c r="DI127" s="328">
        <v>0</v>
      </c>
      <c r="DJ127" s="328">
        <v>0</v>
      </c>
      <c r="DK127" s="328">
        <v>0</v>
      </c>
      <c r="DL127" s="328">
        <v>0</v>
      </c>
      <c r="DM127" s="328">
        <v>0</v>
      </c>
      <c r="DN127" s="328">
        <v>0</v>
      </c>
      <c r="DO127" s="328" t="str">
        <v>20230131_1336</v>
      </c>
      <c r="DP127" s="328">
        <v>4</v>
      </c>
      <c r="EW127" s="275">
        <v>125</v>
      </c>
    </row>
    <row r="128" spans="5:153" x14ac:dyDescent="0.3">
      <c r="E128" s="262">
        <v>0</v>
      </c>
      <c r="F128" s="262">
        <v>0</v>
      </c>
      <c r="G128" s="262">
        <v>0</v>
      </c>
      <c r="H128" s="262">
        <v>0</v>
      </c>
      <c r="I128" s="275"/>
      <c r="J128" s="275"/>
      <c r="K128" s="302" t="b">
        <f>H128='Kompetansetilskudd og BPA'!$E$12</f>
        <v>0</v>
      </c>
      <c r="L128" s="302" t="b">
        <f t="shared" si="73"/>
        <v>0</v>
      </c>
      <c r="M128" s="302" t="b">
        <f t="shared" si="51"/>
        <v>0</v>
      </c>
      <c r="N128" s="302" t="b">
        <f t="shared" si="52"/>
        <v>0</v>
      </c>
      <c r="O128" s="302" t="b">
        <f t="shared" si="53"/>
        <v>0</v>
      </c>
      <c r="P128" s="302" t="b">
        <f t="shared" si="68"/>
        <v>0</v>
      </c>
      <c r="AC128" s="302" t="str">
        <f t="shared" si="54"/>
        <v/>
      </c>
      <c r="AD128" s="310"/>
      <c r="AE128" s="310"/>
      <c r="AF128" s="310"/>
      <c r="AG128" s="310"/>
      <c r="AH128" s="375">
        <f t="shared" si="55"/>
        <v>0</v>
      </c>
      <c r="AI128" s="372"/>
      <c r="AJ128" s="372"/>
      <c r="AK128" s="372"/>
      <c r="AL128" s="310"/>
      <c r="AM128" s="310"/>
      <c r="AN128" s="310"/>
      <c r="AO128" s="310"/>
      <c r="AP128" s="310"/>
      <c r="AQ128" s="310"/>
      <c r="AR128" s="310"/>
      <c r="AS128" s="310"/>
      <c r="AT128" s="310"/>
      <c r="AU128" s="310"/>
      <c r="AV128" s="310"/>
      <c r="AW128" s="310"/>
      <c r="AX128" s="310"/>
      <c r="AY128" s="310"/>
      <c r="AZ128" s="310"/>
      <c r="BA128" s="310"/>
      <c r="BB128" s="310"/>
      <c r="BC128" s="310"/>
      <c r="BD128" s="310"/>
      <c r="BE128" s="310"/>
      <c r="BF128" s="310"/>
      <c r="BG128" s="310"/>
      <c r="BH128" s="310"/>
      <c r="BI128" s="310"/>
      <c r="BK128" s="310"/>
      <c r="BL128" s="310"/>
      <c r="BM128" s="310"/>
      <c r="BN128" s="310"/>
      <c r="BO128" s="310"/>
      <c r="BP128" s="310"/>
      <c r="BQ128" s="310"/>
      <c r="BR128" s="310"/>
      <c r="BS128" s="310"/>
      <c r="BT128" s="310"/>
      <c r="BU128" s="310"/>
      <c r="BV128" s="310"/>
      <c r="BW128" s="310"/>
      <c r="BX128" s="310"/>
      <c r="BY128" s="310"/>
      <c r="BZ128" s="310"/>
      <c r="CA128" s="310"/>
      <c r="CB128" s="310"/>
      <c r="CD128" s="315">
        <v>0</v>
      </c>
      <c r="CE128" s="315" t="str">
        <v>P2.5i</v>
      </c>
      <c r="CF128" s="315">
        <v>0</v>
      </c>
      <c r="CG128" s="315"/>
      <c r="CH128" s="315"/>
      <c r="CI128" s="315"/>
      <c r="CJ128" s="315"/>
      <c r="CK128" s="315"/>
      <c r="CL128" s="315"/>
      <c r="CM128" s="315"/>
      <c r="CN128" s="315">
        <v>0</v>
      </c>
      <c r="CO128" s="319" t="b">
        <f t="shared" si="65"/>
        <v>0</v>
      </c>
      <c r="CP128" s="319" t="b">
        <f t="shared" si="66"/>
        <v>0</v>
      </c>
      <c r="CQ128" s="319" t="b">
        <f t="shared" si="67"/>
        <v>0</v>
      </c>
      <c r="CR128" s="319" t="b">
        <f t="shared" si="45"/>
        <v>1</v>
      </c>
      <c r="CS128" s="430" t="b">
        <f t="shared" si="56"/>
        <v>0</v>
      </c>
      <c r="CT128" s="302" t="str">
        <f t="shared" si="57"/>
        <v/>
      </c>
      <c r="CU128" s="302" t="b">
        <f t="shared" si="58"/>
        <v>1</v>
      </c>
      <c r="CV128" s="319" t="b">
        <f t="shared" si="59"/>
        <v>0</v>
      </c>
      <c r="CW128" s="302" t="str">
        <f>'Forside og oppsummering'!$K$2</f>
        <v>20230131_1336</v>
      </c>
      <c r="CX128" s="302">
        <f t="shared" si="60"/>
        <v>4</v>
      </c>
      <c r="CY128" s="302" t="str">
        <f t="shared" si="61"/>
        <v/>
      </c>
      <c r="CZ128" s="435" t="str">
        <f t="shared" si="48"/>
        <v>P2.5i</v>
      </c>
      <c r="DA128" s="330">
        <f>'Forside og oppsummering'!$E$23</f>
        <v>0</v>
      </c>
      <c r="DB128" s="302" t="str">
        <f t="shared" si="62"/>
        <v>Prosjekt 2</v>
      </c>
      <c r="DC128" s="330" t="str">
        <f t="shared" si="49"/>
        <v>Alle estimerte kostnader for tjenesteutviklingsprosjektet (I året det søkes for)</v>
      </c>
      <c r="DD128" s="431" t="str">
        <f t="shared" si="50"/>
        <v>P2.5i</v>
      </c>
      <c r="DE128" s="302" t="str">
        <f t="shared" si="72"/>
        <v>P_.5i</v>
      </c>
      <c r="DF128" s="302">
        <f t="shared" si="64"/>
        <v>0</v>
      </c>
      <c r="DG128" s="328">
        <v>0</v>
      </c>
      <c r="DH128" s="328">
        <v>0</v>
      </c>
      <c r="DI128" s="328">
        <v>0</v>
      </c>
      <c r="DJ128" s="328">
        <v>0</v>
      </c>
      <c r="DK128" s="328">
        <v>0</v>
      </c>
      <c r="DL128" s="328">
        <v>0</v>
      </c>
      <c r="DM128" s="328">
        <v>0</v>
      </c>
      <c r="DN128" s="328">
        <v>0</v>
      </c>
      <c r="DO128" s="328" t="str">
        <v>20230131_1336</v>
      </c>
      <c r="DP128" s="328">
        <v>4</v>
      </c>
      <c r="EW128" s="275">
        <v>126</v>
      </c>
    </row>
    <row r="129" spans="5:153" x14ac:dyDescent="0.3">
      <c r="E129" s="262">
        <v>0</v>
      </c>
      <c r="F129" s="262">
        <v>0</v>
      </c>
      <c r="G129" s="262">
        <v>0</v>
      </c>
      <c r="H129" s="262">
        <v>0</v>
      </c>
      <c r="I129" s="275"/>
      <c r="J129" s="275"/>
      <c r="K129" s="302" t="b">
        <f>H129='Kompetansetilskudd og BPA'!$E$12</f>
        <v>0</v>
      </c>
      <c r="L129" s="302" t="b">
        <f t="shared" si="73"/>
        <v>0</v>
      </c>
      <c r="M129" s="302" t="b">
        <f t="shared" si="51"/>
        <v>0</v>
      </c>
      <c r="N129" s="302" t="b">
        <f t="shared" si="52"/>
        <v>0</v>
      </c>
      <c r="O129" s="302" t="b">
        <f t="shared" si="53"/>
        <v>0</v>
      </c>
      <c r="P129" s="302" t="b">
        <f t="shared" si="68"/>
        <v>0</v>
      </c>
      <c r="AC129" s="302" t="str">
        <f t="shared" si="54"/>
        <v/>
      </c>
      <c r="AD129" s="310"/>
      <c r="AE129" s="310"/>
      <c r="AF129" s="310"/>
      <c r="AG129" s="310"/>
      <c r="AH129" s="375">
        <f t="shared" si="55"/>
        <v>0</v>
      </c>
      <c r="AI129" s="372"/>
      <c r="AJ129" s="372"/>
      <c r="AK129" s="372"/>
      <c r="AL129" s="310"/>
      <c r="AM129" s="310"/>
      <c r="AN129" s="310"/>
      <c r="AO129" s="310"/>
      <c r="AP129" s="310"/>
      <c r="AQ129" s="310"/>
      <c r="AR129" s="310"/>
      <c r="AS129" s="310"/>
      <c r="AT129" s="310"/>
      <c r="AU129" s="310"/>
      <c r="AV129" s="310"/>
      <c r="AW129" s="310"/>
      <c r="AX129" s="310"/>
      <c r="AY129" s="310"/>
      <c r="AZ129" s="310"/>
      <c r="BA129" s="310"/>
      <c r="BB129" s="310"/>
      <c r="BC129" s="310"/>
      <c r="BD129" s="310"/>
      <c r="BE129" s="310"/>
      <c r="BF129" s="310"/>
      <c r="BG129" s="310"/>
      <c r="BH129" s="310"/>
      <c r="BI129" s="310"/>
      <c r="BK129" s="310"/>
      <c r="BL129" s="310"/>
      <c r="BM129" s="310"/>
      <c r="BN129" s="310"/>
      <c r="BO129" s="310"/>
      <c r="BP129" s="310"/>
      <c r="BQ129" s="310"/>
      <c r="BR129" s="310"/>
      <c r="BS129" s="310"/>
      <c r="BT129" s="310"/>
      <c r="BU129" s="310"/>
      <c r="BV129" s="310"/>
      <c r="BW129" s="310"/>
      <c r="BX129" s="310"/>
      <c r="BY129" s="310"/>
      <c r="BZ129" s="310"/>
      <c r="CA129" s="310"/>
      <c r="CB129" s="310"/>
      <c r="CD129" s="315">
        <v>0</v>
      </c>
      <c r="CE129" s="315" t="str">
        <v>P2.5j</v>
      </c>
      <c r="CF129" s="315">
        <v>0</v>
      </c>
      <c r="CG129" s="315"/>
      <c r="CH129" s="315"/>
      <c r="CI129" s="315"/>
      <c r="CJ129" s="315"/>
      <c r="CK129" s="315"/>
      <c r="CL129" s="315"/>
      <c r="CM129" s="315"/>
      <c r="CN129" s="315">
        <v>0</v>
      </c>
      <c r="CO129" s="319" t="b">
        <f t="shared" si="65"/>
        <v>0</v>
      </c>
      <c r="CP129" s="319" t="b">
        <f t="shared" si="66"/>
        <v>0</v>
      </c>
      <c r="CQ129" s="319" t="b">
        <f t="shared" si="67"/>
        <v>0</v>
      </c>
      <c r="CR129" s="319" t="b">
        <f t="shared" si="45"/>
        <v>1</v>
      </c>
      <c r="CS129" s="430" t="b">
        <f t="shared" si="56"/>
        <v>0</v>
      </c>
      <c r="CT129" s="302" t="str">
        <f t="shared" si="57"/>
        <v/>
      </c>
      <c r="CU129" s="302" t="b">
        <f t="shared" si="58"/>
        <v>1</v>
      </c>
      <c r="CV129" s="319" t="b">
        <f t="shared" si="59"/>
        <v>0</v>
      </c>
      <c r="CW129" s="302" t="str">
        <f>'Forside og oppsummering'!$K$2</f>
        <v>20230131_1336</v>
      </c>
      <c r="CX129" s="302">
        <f t="shared" si="60"/>
        <v>4</v>
      </c>
      <c r="CY129" s="302" t="str">
        <f t="shared" si="61"/>
        <v/>
      </c>
      <c r="CZ129" s="435" t="str">
        <f t="shared" si="48"/>
        <v>P2.5j</v>
      </c>
      <c r="DA129" s="330">
        <f>'Forside og oppsummering'!$E$23</f>
        <v>0</v>
      </c>
      <c r="DB129" s="302" t="str">
        <f t="shared" si="62"/>
        <v>Prosjekt 2</v>
      </c>
      <c r="DC129" s="330" t="str">
        <f t="shared" si="49"/>
        <v>Alle estimerte kostnader for tjenesteutviklingsprosjektet (I året det søkes for)</v>
      </c>
      <c r="DD129" s="431" t="str">
        <f t="shared" si="50"/>
        <v>P2.5j</v>
      </c>
      <c r="DE129" s="302" t="str">
        <f t="shared" si="72"/>
        <v>P_.5j</v>
      </c>
      <c r="DF129" s="302">
        <f t="shared" si="64"/>
        <v>0</v>
      </c>
      <c r="DG129" s="328">
        <v>0</v>
      </c>
      <c r="DH129" s="328">
        <v>0</v>
      </c>
      <c r="DI129" s="328">
        <v>0</v>
      </c>
      <c r="DJ129" s="328">
        <v>0</v>
      </c>
      <c r="DK129" s="328">
        <v>0</v>
      </c>
      <c r="DL129" s="328">
        <v>0</v>
      </c>
      <c r="DM129" s="328">
        <v>0</v>
      </c>
      <c r="DN129" s="328">
        <v>0</v>
      </c>
      <c r="DO129" s="328" t="str">
        <v>20230131_1336</v>
      </c>
      <c r="DP129" s="328">
        <v>4</v>
      </c>
      <c r="EW129" s="436">
        <v>127</v>
      </c>
    </row>
    <row r="130" spans="5:153" x14ac:dyDescent="0.3">
      <c r="E130" s="262">
        <v>0</v>
      </c>
      <c r="F130" s="262">
        <v>0</v>
      </c>
      <c r="G130" s="262">
        <v>0</v>
      </c>
      <c r="H130" s="262">
        <v>0</v>
      </c>
      <c r="I130" s="275"/>
      <c r="J130" s="275"/>
      <c r="K130" s="302" t="b">
        <f>H130='Kompetansetilskudd og BPA'!$E$12</f>
        <v>0</v>
      </c>
      <c r="L130" s="302" t="b">
        <f t="shared" si="73"/>
        <v>0</v>
      </c>
      <c r="M130" s="302" t="b">
        <f t="shared" si="51"/>
        <v>0</v>
      </c>
      <c r="N130" s="302" t="b">
        <f t="shared" si="52"/>
        <v>0</v>
      </c>
      <c r="O130" s="302" t="b">
        <f t="shared" si="53"/>
        <v>0</v>
      </c>
      <c r="P130" s="302" t="b">
        <f t="shared" si="68"/>
        <v>0</v>
      </c>
      <c r="AC130" s="302" t="str">
        <f t="shared" si="54"/>
        <v/>
      </c>
      <c r="AD130" s="310"/>
      <c r="AE130" s="310"/>
      <c r="AF130" s="310"/>
      <c r="AG130" s="310"/>
      <c r="AH130" s="375">
        <f t="shared" si="55"/>
        <v>0</v>
      </c>
      <c r="AI130" s="372"/>
      <c r="AJ130" s="372"/>
      <c r="AK130" s="372"/>
      <c r="AL130" s="310"/>
      <c r="AM130" s="310"/>
      <c r="AN130" s="310"/>
      <c r="AO130" s="310"/>
      <c r="AP130" s="310"/>
      <c r="AQ130" s="310"/>
      <c r="AR130" s="310"/>
      <c r="AS130" s="310"/>
      <c r="AT130" s="310"/>
      <c r="AU130" s="310"/>
      <c r="AV130" s="310"/>
      <c r="AW130" s="310"/>
      <c r="AX130" s="310"/>
      <c r="AY130" s="310"/>
      <c r="AZ130" s="310"/>
      <c r="BA130" s="310"/>
      <c r="BB130" s="310"/>
      <c r="BC130" s="310"/>
      <c r="BD130" s="310"/>
      <c r="BE130" s="310"/>
      <c r="BF130" s="310"/>
      <c r="BG130" s="310"/>
      <c r="BH130" s="310"/>
      <c r="BI130" s="310"/>
      <c r="BK130" s="310"/>
      <c r="BL130" s="310"/>
      <c r="BM130" s="310"/>
      <c r="BN130" s="310"/>
      <c r="BO130" s="310"/>
      <c r="BP130" s="310"/>
      <c r="BQ130" s="310"/>
      <c r="BR130" s="310"/>
      <c r="BS130" s="310"/>
      <c r="BT130" s="310"/>
      <c r="BU130" s="310"/>
      <c r="BV130" s="310"/>
      <c r="BW130" s="310"/>
      <c r="BX130" s="310"/>
      <c r="BY130" s="310"/>
      <c r="BZ130" s="310"/>
      <c r="CA130" s="310"/>
      <c r="CB130" s="310"/>
      <c r="CD130" s="315">
        <v>0</v>
      </c>
      <c r="CE130" s="315" t="str">
        <v>P2.5k</v>
      </c>
      <c r="CF130" s="315">
        <v>0</v>
      </c>
      <c r="CG130" s="315"/>
      <c r="CH130" s="315"/>
      <c r="CI130" s="315"/>
      <c r="CJ130" s="315"/>
      <c r="CK130" s="315"/>
      <c r="CL130" s="315"/>
      <c r="CM130" s="315"/>
      <c r="CN130" s="315">
        <v>0</v>
      </c>
      <c r="CO130" s="319" t="b">
        <f t="shared" si="65"/>
        <v>0</v>
      </c>
      <c r="CP130" s="319" t="b">
        <f t="shared" si="66"/>
        <v>0</v>
      </c>
      <c r="CQ130" s="319" t="b">
        <f t="shared" si="67"/>
        <v>0</v>
      </c>
      <c r="CR130" s="319" t="b">
        <f t="shared" si="45"/>
        <v>1</v>
      </c>
      <c r="CS130" s="430" t="b">
        <f t="shared" si="56"/>
        <v>0</v>
      </c>
      <c r="CT130" s="302" t="str">
        <f t="shared" si="57"/>
        <v/>
      </c>
      <c r="CU130" s="302" t="b">
        <f t="shared" si="58"/>
        <v>1</v>
      </c>
      <c r="CV130" s="319" t="b">
        <f t="shared" si="59"/>
        <v>0</v>
      </c>
      <c r="CW130" s="302" t="str">
        <f>'Forside og oppsummering'!$K$2</f>
        <v>20230131_1336</v>
      </c>
      <c r="CX130" s="302">
        <f t="shared" si="60"/>
        <v>4</v>
      </c>
      <c r="CY130" s="302" t="str">
        <f t="shared" si="61"/>
        <v/>
      </c>
      <c r="CZ130" s="435" t="str">
        <f t="shared" si="48"/>
        <v>P2.5k</v>
      </c>
      <c r="DA130" s="330">
        <f>'Forside og oppsummering'!$E$23</f>
        <v>0</v>
      </c>
      <c r="DB130" s="302" t="str">
        <f t="shared" si="62"/>
        <v>Prosjekt 2</v>
      </c>
      <c r="DC130" s="330" t="str">
        <f t="shared" si="49"/>
        <v>Alle estimerte kostnader for tjenesteutviklingsprosjektet (I året det søkes for)</v>
      </c>
      <c r="DD130" s="431" t="str">
        <f t="shared" si="50"/>
        <v>P2.5k</v>
      </c>
      <c r="DE130" s="302" t="str">
        <f t="shared" si="72"/>
        <v>P_.5k</v>
      </c>
      <c r="DF130" s="302">
        <f t="shared" si="64"/>
        <v>0</v>
      </c>
      <c r="DG130" s="328">
        <v>0</v>
      </c>
      <c r="DH130" s="328">
        <v>0</v>
      </c>
      <c r="DI130" s="328">
        <v>0</v>
      </c>
      <c r="DJ130" s="328">
        <v>0</v>
      </c>
      <c r="DK130" s="328">
        <v>0</v>
      </c>
      <c r="DL130" s="328">
        <v>0</v>
      </c>
      <c r="DM130" s="328">
        <v>0</v>
      </c>
      <c r="DN130" s="328">
        <v>0</v>
      </c>
      <c r="DO130" s="328" t="str">
        <v>20230131_1336</v>
      </c>
      <c r="DP130" s="328">
        <v>4</v>
      </c>
      <c r="EW130" s="275">
        <v>128</v>
      </c>
    </row>
    <row r="131" spans="5:153" x14ac:dyDescent="0.3">
      <c r="E131" s="262">
        <v>0</v>
      </c>
      <c r="F131" s="262">
        <v>0</v>
      </c>
      <c r="G131" s="262">
        <v>0</v>
      </c>
      <c r="H131" s="262">
        <v>0</v>
      </c>
      <c r="I131" s="275"/>
      <c r="J131" s="275"/>
      <c r="K131" s="302" t="b">
        <f>H131='Kompetansetilskudd og BPA'!$E$12</f>
        <v>0</v>
      </c>
      <c r="L131" s="302" t="b">
        <f t="shared" si="73"/>
        <v>0</v>
      </c>
      <c r="M131" s="302" t="b">
        <f t="shared" si="51"/>
        <v>0</v>
      </c>
      <c r="N131" s="302" t="b">
        <f t="shared" si="52"/>
        <v>0</v>
      </c>
      <c r="O131" s="302" t="b">
        <f t="shared" si="53"/>
        <v>0</v>
      </c>
      <c r="P131" s="302" t="b">
        <f t="shared" si="68"/>
        <v>0</v>
      </c>
      <c r="AC131" s="302" t="str">
        <f t="shared" si="54"/>
        <v/>
      </c>
      <c r="AD131" s="310"/>
      <c r="AE131" s="310"/>
      <c r="AF131" s="310"/>
      <c r="AG131" s="310"/>
      <c r="AH131" s="375">
        <f t="shared" si="55"/>
        <v>0</v>
      </c>
      <c r="AI131" s="372"/>
      <c r="AJ131" s="372"/>
      <c r="AK131" s="372"/>
      <c r="AL131" s="310"/>
      <c r="AM131" s="310"/>
      <c r="AN131" s="310"/>
      <c r="AO131" s="310"/>
      <c r="AP131" s="310"/>
      <c r="AQ131" s="310"/>
      <c r="AR131" s="310"/>
      <c r="AS131" s="310"/>
      <c r="AT131" s="310"/>
      <c r="AU131" s="310"/>
      <c r="AV131" s="310"/>
      <c r="AW131" s="310"/>
      <c r="AX131" s="310"/>
      <c r="AY131" s="310"/>
      <c r="AZ131" s="310"/>
      <c r="BA131" s="310"/>
      <c r="BB131" s="310"/>
      <c r="BC131" s="310"/>
      <c r="BD131" s="310"/>
      <c r="BE131" s="310"/>
      <c r="BF131" s="310"/>
      <c r="BG131" s="310"/>
      <c r="BH131" s="310"/>
      <c r="BI131" s="310"/>
      <c r="BK131" s="310"/>
      <c r="BL131" s="310"/>
      <c r="BM131" s="310"/>
      <c r="BN131" s="310"/>
      <c r="BO131" s="310"/>
      <c r="BP131" s="310"/>
      <c r="BQ131" s="310"/>
      <c r="BR131" s="310"/>
      <c r="BS131" s="310"/>
      <c r="BT131" s="310"/>
      <c r="BU131" s="310"/>
      <c r="BV131" s="310"/>
      <c r="BW131" s="310"/>
      <c r="BX131" s="310"/>
      <c r="BY131" s="310"/>
      <c r="BZ131" s="310"/>
      <c r="CA131" s="310"/>
      <c r="CB131" s="310"/>
      <c r="CC131" s="302" t="str">
        <f>'Prosjekt 2'!$H$50</f>
        <v>P2.6  Alternative inntekter for tjenesteutviklingsprosjekt</v>
      </c>
      <c r="CO131" s="319" t="b">
        <f t="shared" si="65"/>
        <v>0</v>
      </c>
      <c r="CP131" s="319" t="b">
        <f t="shared" si="66"/>
        <v>0</v>
      </c>
      <c r="CQ131" s="319" t="b">
        <f t="shared" si="67"/>
        <v>0</v>
      </c>
      <c r="CR131" s="319" t="b">
        <f t="shared" ref="CR131:CR194" si="74">AND(CD131=0,OR(CE131=0,CF131=0))</f>
        <v>1</v>
      </c>
      <c r="CS131" s="430" t="b">
        <f t="shared" si="56"/>
        <v>1</v>
      </c>
      <c r="CT131" s="302" t="str">
        <f t="shared" si="57"/>
        <v/>
      </c>
      <c r="CU131" s="302" t="b">
        <f t="shared" si="58"/>
        <v>1</v>
      </c>
      <c r="CV131" s="319" t="b">
        <f t="shared" si="59"/>
        <v>0</v>
      </c>
      <c r="CW131" s="302" t="str">
        <f>'Forside og oppsummering'!$K$2</f>
        <v>20230131_1336</v>
      </c>
      <c r="CX131" s="302">
        <f t="shared" si="60"/>
        <v>6</v>
      </c>
      <c r="CY131" s="302" t="str">
        <f t="shared" si="61"/>
        <v/>
      </c>
      <c r="CZ131" s="435">
        <f t="shared" si="48"/>
        <v>0</v>
      </c>
      <c r="DA131" s="330">
        <f>'Forside og oppsummering'!$E$23</f>
        <v>0</v>
      </c>
      <c r="DB131" s="302" t="str">
        <f t="shared" si="62"/>
        <v>Prosjekt 2</v>
      </c>
      <c r="DC131" s="330" t="str">
        <f t="shared" si="49"/>
        <v>Alle estimerte kostnader for tjenesteutviklingsprosjektet (I året det søkes for)</v>
      </c>
      <c r="DD131" s="431" t="str">
        <f t="shared" si="50"/>
        <v>P2.5k_end</v>
      </c>
      <c r="DE131" s="302" t="str">
        <f t="shared" si="72"/>
        <v>P_.5k_end</v>
      </c>
      <c r="DF131" s="302" t="str">
        <f t="shared" si="64"/>
        <v/>
      </c>
      <c r="DG131" s="328">
        <v>0</v>
      </c>
      <c r="DH131" s="328">
        <v>0</v>
      </c>
      <c r="DI131" s="328">
        <v>0</v>
      </c>
      <c r="DJ131" s="328">
        <v>0</v>
      </c>
      <c r="DK131" s="328">
        <v>0</v>
      </c>
      <c r="DL131" s="328">
        <v>0</v>
      </c>
      <c r="DM131" s="328">
        <v>0</v>
      </c>
      <c r="DN131" s="328">
        <v>0</v>
      </c>
      <c r="DO131" s="328" t="str">
        <v>20230131_1336</v>
      </c>
      <c r="DP131" s="328">
        <v>6</v>
      </c>
      <c r="EW131" s="275">
        <v>129</v>
      </c>
    </row>
    <row r="132" spans="5:153" x14ac:dyDescent="0.3">
      <c r="E132" s="262">
        <v>0</v>
      </c>
      <c r="F132" s="262">
        <v>0</v>
      </c>
      <c r="G132" s="262">
        <v>0</v>
      </c>
      <c r="H132" s="262">
        <v>0</v>
      </c>
      <c r="I132" s="275"/>
      <c r="J132" s="275"/>
      <c r="K132" s="302" t="b">
        <f>H132='Kompetansetilskudd og BPA'!$E$12</f>
        <v>0</v>
      </c>
      <c r="L132" s="302" t="b">
        <f t="shared" ref="L132:L152" si="75">OR(K132,G131="3.3.")</f>
        <v>0</v>
      </c>
      <c r="M132" s="302" t="b">
        <f t="shared" si="51"/>
        <v>0</v>
      </c>
      <c r="N132" s="302" t="b">
        <f t="shared" si="52"/>
        <v>0</v>
      </c>
      <c r="O132" s="302" t="b">
        <f t="shared" si="53"/>
        <v>0</v>
      </c>
      <c r="P132" s="302" t="b">
        <f t="shared" si="68"/>
        <v>0</v>
      </c>
      <c r="AC132" s="302" t="str">
        <f t="shared" si="54"/>
        <v/>
      </c>
      <c r="AD132" s="310"/>
      <c r="AE132" s="310"/>
      <c r="AF132" s="310"/>
      <c r="AG132" s="310"/>
      <c r="AH132" s="375">
        <f t="shared" si="55"/>
        <v>0</v>
      </c>
      <c r="AI132" s="372"/>
      <c r="AJ132" s="372"/>
      <c r="AK132" s="372"/>
      <c r="AL132" s="310"/>
      <c r="AM132" s="310"/>
      <c r="AN132" s="310"/>
      <c r="AO132" s="310"/>
      <c r="AP132" s="310"/>
      <c r="AQ132" s="310"/>
      <c r="AR132" s="310"/>
      <c r="AS132" s="310"/>
      <c r="AT132" s="310"/>
      <c r="AU132" s="310"/>
      <c r="AV132" s="310"/>
      <c r="AW132" s="310"/>
      <c r="AX132" s="310"/>
      <c r="AY132" s="310"/>
      <c r="AZ132" s="310"/>
      <c r="BA132" s="310"/>
      <c r="BB132" s="310"/>
      <c r="BC132" s="310"/>
      <c r="BD132" s="310"/>
      <c r="BE132" s="310"/>
      <c r="BF132" s="310"/>
      <c r="BG132" s="310"/>
      <c r="BH132" s="310"/>
      <c r="BI132" s="310"/>
      <c r="BK132" s="310"/>
      <c r="BL132" s="310"/>
      <c r="BM132" s="310"/>
      <c r="BN132" s="310"/>
      <c r="BO132" s="310"/>
      <c r="BP132" s="310"/>
      <c r="BQ132" s="310"/>
      <c r="BR132" s="310"/>
      <c r="BS132" s="310"/>
      <c r="BT132" s="310"/>
      <c r="BU132" s="310"/>
      <c r="BV132" s="310"/>
      <c r="BW132" s="310"/>
      <c r="BX132" s="310"/>
      <c r="BY132" s="310"/>
      <c r="BZ132" s="310"/>
      <c r="CA132" s="310"/>
      <c r="CB132" s="310"/>
      <c r="CC132" s="302">
        <f>FIND(" ",CC131)</f>
        <v>5</v>
      </c>
      <c r="CD132" s="315" t="str">
        <f>LEFT(CC131,CC132)</f>
        <v xml:space="preserve">P2.6 </v>
      </c>
      <c r="CE132" s="315" t="str">
        <f>RIGHT(CC131,LEN(CC131)-CC132-1)</f>
        <v>Alternative inntekter for tjenesteutviklingsprosjekt</v>
      </c>
      <c r="CF132" s="315"/>
      <c r="CG132" s="315"/>
      <c r="CH132" s="315"/>
      <c r="CI132" s="315"/>
      <c r="CJ132" s="315"/>
      <c r="CK132" s="315"/>
      <c r="CL132" s="315"/>
      <c r="CM132" s="315"/>
      <c r="CN132" s="315"/>
      <c r="CO132" s="319" t="b">
        <f t="shared" si="65"/>
        <v>1</v>
      </c>
      <c r="CP132" s="319" t="b">
        <f t="shared" si="66"/>
        <v>0</v>
      </c>
      <c r="CQ132" s="319" t="b">
        <f t="shared" si="67"/>
        <v>0</v>
      </c>
      <c r="CR132" s="319" t="b">
        <f t="shared" si="74"/>
        <v>0</v>
      </c>
      <c r="CS132" s="430" t="b">
        <f t="shared" si="56"/>
        <v>0</v>
      </c>
      <c r="CT132" s="302" t="str">
        <f t="shared" si="57"/>
        <v/>
      </c>
      <c r="CU132" s="302" t="b">
        <f t="shared" si="58"/>
        <v>1</v>
      </c>
      <c r="CV132" s="319" t="b">
        <f t="shared" si="59"/>
        <v>0</v>
      </c>
      <c r="CW132" s="302" t="str">
        <f>'Forside og oppsummering'!$K$2</f>
        <v>20230131_1336</v>
      </c>
      <c r="CX132" s="302">
        <f t="shared" si="60"/>
        <v>2</v>
      </c>
      <c r="CY132" s="302" t="str">
        <f t="shared" si="61"/>
        <v/>
      </c>
      <c r="CZ132" s="435" t="str">
        <f t="shared" ref="CZ132:CZ195" si="76">IF(CX132&lt;3,CD132,CE132)</f>
        <v xml:space="preserve">P2.6 </v>
      </c>
      <c r="DA132" s="330">
        <f>'Forside og oppsummering'!$E$23</f>
        <v>0</v>
      </c>
      <c r="DB132" s="302" t="str">
        <f t="shared" si="62"/>
        <v>Prosjekt 2</v>
      </c>
      <c r="DC132" s="330" t="str">
        <f t="shared" ref="DC132:DC195" si="77">IF(CX132=1,"",IF(CX132=2,CE132,DC131))</f>
        <v>Alternative inntekter for tjenesteutviklingsprosjekt</v>
      </c>
      <c r="DD132" s="431" t="str">
        <f t="shared" ref="DD132:DD195" si="78">IF(CX132=6,_xlfn.CONCAT(CZ131,"_end"),IF(CX132=5,_xlfn.CONCAT(CZ132,"_saksbehandlerkommentar"),CZ132))</f>
        <v xml:space="preserve">P2.6 </v>
      </c>
      <c r="DE132" s="302" t="str">
        <f t="shared" si="72"/>
        <v xml:space="preserve">P_.6 </v>
      </c>
      <c r="DF132" s="302">
        <f t="shared" si="64"/>
        <v>0</v>
      </c>
      <c r="DG132" s="328">
        <v>0</v>
      </c>
      <c r="DH132" s="328">
        <v>0</v>
      </c>
      <c r="DI132" s="328">
        <v>0</v>
      </c>
      <c r="DJ132" s="328">
        <v>0</v>
      </c>
      <c r="DK132" s="328">
        <v>0</v>
      </c>
      <c r="DL132" s="328">
        <v>0</v>
      </c>
      <c r="DM132" s="328">
        <v>0</v>
      </c>
      <c r="DN132" s="328">
        <v>0</v>
      </c>
      <c r="DO132" s="328" t="str">
        <v>20230131_1336</v>
      </c>
      <c r="DP132" s="328">
        <v>2</v>
      </c>
      <c r="EW132" s="275">
        <v>130</v>
      </c>
    </row>
    <row r="133" spans="5:153" x14ac:dyDescent="0.3">
      <c r="E133" s="262">
        <v>0</v>
      </c>
      <c r="F133" s="262">
        <v>0</v>
      </c>
      <c r="G133" s="262">
        <v>0</v>
      </c>
      <c r="H133" s="262">
        <v>0</v>
      </c>
      <c r="I133" s="275"/>
      <c r="J133" s="275"/>
      <c r="K133" s="302" t="b">
        <f>H133='Kompetansetilskudd og BPA'!$E$12</f>
        <v>0</v>
      </c>
      <c r="L133" s="302" t="b">
        <f t="shared" si="75"/>
        <v>0</v>
      </c>
      <c r="M133" s="302" t="b">
        <f t="shared" ref="M133:M152" si="79">L132</f>
        <v>0</v>
      </c>
      <c r="N133" s="302" t="b">
        <f t="shared" ref="N133:N150" si="80">IF(L133,5,IF(OR(K133,M133),6,IF(E133=0,IF(F133=0,IF(G133=0,FALSE,3),2),1)))</f>
        <v>0</v>
      </c>
      <c r="O133" s="302" t="b">
        <f t="shared" ref="O133:O150" si="81">IF(I133="",IF(N133=1,E133,IF(N133=2,F133,IF(N133=3,G133,IF(N133=5,G133,IF(N133=6,O132))))),I133)</f>
        <v>0</v>
      </c>
      <c r="P133" s="302" t="b">
        <f t="shared" si="68"/>
        <v>0</v>
      </c>
      <c r="AC133" s="302" t="str">
        <f t="shared" ref="AC133:AC152" si="82">IF(W134,AA134,"")</f>
        <v/>
      </c>
      <c r="AD133" s="310"/>
      <c r="AE133" s="310"/>
      <c r="AF133" s="310"/>
      <c r="AG133" s="310"/>
      <c r="AH133" s="375">
        <f t="shared" ref="AH133:AH196" si="83">AG133</f>
        <v>0</v>
      </c>
      <c r="AI133" s="372"/>
      <c r="AJ133" s="372"/>
      <c r="AK133" s="372"/>
      <c r="AL133" s="310"/>
      <c r="AM133" s="310"/>
      <c r="AN133" s="310"/>
      <c r="AO133" s="310"/>
      <c r="AP133" s="310"/>
      <c r="AQ133" s="310"/>
      <c r="AR133" s="310"/>
      <c r="AS133" s="310"/>
      <c r="AT133" s="310"/>
      <c r="AU133" s="310"/>
      <c r="AV133" s="310"/>
      <c r="AW133" s="310"/>
      <c r="AX133" s="310"/>
      <c r="AY133" s="310"/>
      <c r="AZ133" s="310"/>
      <c r="BA133" s="310"/>
      <c r="BB133" s="310"/>
      <c r="BC133" s="310"/>
      <c r="BD133" s="310"/>
      <c r="BE133" s="310"/>
      <c r="BF133" s="310"/>
      <c r="BG133" s="310"/>
      <c r="BH133" s="310"/>
      <c r="BI133" s="310"/>
      <c r="BK133" s="310"/>
      <c r="BL133" s="310"/>
      <c r="BM133" s="310"/>
      <c r="BN133" s="310"/>
      <c r="BO133" s="310"/>
      <c r="BP133" s="310"/>
      <c r="BQ133" s="310"/>
      <c r="BR133" s="310"/>
      <c r="BS133" s="310"/>
      <c r="BT133" s="310"/>
      <c r="BU133" s="310"/>
      <c r="BV133" s="310"/>
      <c r="BW133" s="310"/>
      <c r="BX133" s="310"/>
      <c r="BY133" s="310"/>
      <c r="BZ133" s="310"/>
      <c r="CA133" s="310"/>
      <c r="CB133" s="310"/>
      <c r="CD133" s="315"/>
      <c r="CE133" s="315" t="str" cm="1">
        <f t="array" ref="CE133:CF142">'Prosjekt 2'!$H$53:$I$62</f>
        <v>P2.6a</v>
      </c>
      <c r="CF133" s="315" t="str">
        <v>Beløp fra egenfinansiering 
Beløp dere har fått innvilget eller har søkt om til tjenesteutviklingsprosjektet fra egen virksomhet.</v>
      </c>
      <c r="CG133" s="315"/>
      <c r="CH133" s="315"/>
      <c r="CI133" s="315"/>
      <c r="CJ133" s="315"/>
      <c r="CK133" s="315"/>
      <c r="CL133" s="315"/>
      <c r="CM133" s="315"/>
      <c r="CN133" s="315" cm="1">
        <f t="array" ref="CN133:CN142">'Prosjekt 2'!$K$53:$K$62</f>
        <v>0</v>
      </c>
      <c r="CO133" s="319" t="b">
        <f t="shared" si="65"/>
        <v>0</v>
      </c>
      <c r="CP133" s="319" t="b">
        <f t="shared" si="66"/>
        <v>0</v>
      </c>
      <c r="CQ133" s="319" t="b">
        <f t="shared" si="67"/>
        <v>0</v>
      </c>
      <c r="CR133" s="319" t="b">
        <f t="shared" si="74"/>
        <v>0</v>
      </c>
      <c r="CS133" s="430" t="b">
        <f t="shared" ref="CS133:CS196" si="84">OR(CO134,CF131="Søknad")</f>
        <v>0</v>
      </c>
      <c r="CT133" s="302" t="str">
        <f t="shared" ref="CT133:CT196" si="85">IF(CX133=1,AND(COUNTIF(CN135:CN138,0)=COUNTA(CN135:CN138),SUM(CJ173:CN203)=0),"")</f>
        <v/>
      </c>
      <c r="CU133" s="302" t="b">
        <f t="shared" ref="CU133:CU196" si="86">IF(CT133="",CU132,CT133)</f>
        <v>1</v>
      </c>
      <c r="CV133" s="319" t="b">
        <f t="shared" ref="CV133:CV196" si="87">IF(CU133,FALSE,OR(NOT(AND(CR133,CO134=FALSE)),CS133,CP133))</f>
        <v>0</v>
      </c>
      <c r="CW133" s="302" t="str">
        <f>'Forside og oppsummering'!$K$2</f>
        <v>20230131_1336</v>
      </c>
      <c r="CX133" s="302">
        <f t="shared" ref="CX133:CX196" si="88">IF(LEN(CD133)=3,1,IF(CQ133,7,IF(CQ132,5,IF(CS133,6,IF(CO133,2,4)))))</f>
        <v>4</v>
      </c>
      <c r="CY133" s="302" t="str">
        <f t="shared" ref="CY133:CY196" si="89">IF(CX133=1,RIGHT(LEFT(CD133,2),1),"")</f>
        <v/>
      </c>
      <c r="CZ133" s="435" t="str">
        <f t="shared" si="76"/>
        <v>P2.6a</v>
      </c>
      <c r="DA133" s="330">
        <f>'Forside og oppsummering'!$E$23</f>
        <v>0</v>
      </c>
      <c r="DB133" s="302" t="str">
        <f t="shared" ref="DB133:DB196" si="90">IF(CY133="",DB132,_xlfn.CONCAT($CY$2," ",CY133))</f>
        <v>Prosjekt 2</v>
      </c>
      <c r="DC133" s="330" t="str">
        <f t="shared" si="77"/>
        <v>Alternative inntekter for tjenesteutviklingsprosjekt</v>
      </c>
      <c r="DD133" s="431" t="str">
        <f t="shared" si="78"/>
        <v>P2.6a</v>
      </c>
      <c r="DE133" s="302" t="str">
        <f t="shared" si="72"/>
        <v>P_.6a</v>
      </c>
      <c r="DF133" s="302" t="str">
        <f t="shared" ref="DF133:DF196" si="91">IF(CX133=6,"",CF133)</f>
        <v>Beløp fra egenfinansiering 
Beløp dere har fått innvilget eller har søkt om til tjenesteutviklingsprosjektet fra egen virksomhet.</v>
      </c>
      <c r="DG133" s="328">
        <v>0</v>
      </c>
      <c r="DH133" s="328">
        <v>0</v>
      </c>
      <c r="DI133" s="328">
        <v>0</v>
      </c>
      <c r="DJ133" s="328">
        <v>0</v>
      </c>
      <c r="DK133" s="328">
        <v>0</v>
      </c>
      <c r="DL133" s="328">
        <v>0</v>
      </c>
      <c r="DM133" s="328">
        <v>0</v>
      </c>
      <c r="DN133" s="328">
        <v>0</v>
      </c>
      <c r="DO133" s="328" t="str">
        <v>20230131_1336</v>
      </c>
      <c r="DP133" s="328">
        <v>4</v>
      </c>
      <c r="EW133" s="275">
        <v>131</v>
      </c>
    </row>
    <row r="134" spans="5:153" x14ac:dyDescent="0.3">
      <c r="E134" s="262">
        <v>0</v>
      </c>
      <c r="F134" s="262">
        <v>0</v>
      </c>
      <c r="G134" s="262">
        <v>0</v>
      </c>
      <c r="H134" s="262">
        <v>0</v>
      </c>
      <c r="I134" s="275"/>
      <c r="J134" s="275"/>
      <c r="K134" s="302" t="b">
        <f>H134='Kompetansetilskudd og BPA'!$E$12</f>
        <v>0</v>
      </c>
      <c r="L134" s="302" t="b">
        <f t="shared" si="75"/>
        <v>0</v>
      </c>
      <c r="M134" s="302" t="b">
        <f t="shared" si="79"/>
        <v>0</v>
      </c>
      <c r="N134" s="302" t="b">
        <f t="shared" si="80"/>
        <v>0</v>
      </c>
      <c r="O134" s="302" t="b">
        <f t="shared" si="81"/>
        <v>0</v>
      </c>
      <c r="P134" s="302" t="b">
        <f t="shared" si="68"/>
        <v>0</v>
      </c>
      <c r="AC134" s="302" t="str">
        <f t="shared" si="82"/>
        <v/>
      </c>
      <c r="AD134" s="310"/>
      <c r="AE134" s="310"/>
      <c r="AF134" s="310"/>
      <c r="AG134" s="310"/>
      <c r="AH134" s="375">
        <f t="shared" si="83"/>
        <v>0</v>
      </c>
      <c r="AI134" s="372"/>
      <c r="AJ134" s="372"/>
      <c r="AK134" s="372"/>
      <c r="AL134" s="310"/>
      <c r="AM134" s="310"/>
      <c r="AN134" s="310"/>
      <c r="AO134" s="310"/>
      <c r="AP134" s="310"/>
      <c r="AQ134" s="310"/>
      <c r="AR134" s="310"/>
      <c r="AS134" s="310"/>
      <c r="AT134" s="310"/>
      <c r="AU134" s="310"/>
      <c r="AV134" s="310"/>
      <c r="AW134" s="310"/>
      <c r="AX134" s="310"/>
      <c r="AY134" s="310"/>
      <c r="AZ134" s="310"/>
      <c r="BA134" s="310"/>
      <c r="BB134" s="310"/>
      <c r="BC134" s="310"/>
      <c r="BD134" s="310"/>
      <c r="BE134" s="310"/>
      <c r="BF134" s="310"/>
      <c r="BG134" s="310"/>
      <c r="BH134" s="310"/>
      <c r="BI134" s="310"/>
      <c r="BK134" s="310"/>
      <c r="BL134" s="310"/>
      <c r="BM134" s="310"/>
      <c r="BN134" s="310"/>
      <c r="BO134" s="310"/>
      <c r="BP134" s="310"/>
      <c r="BQ134" s="310"/>
      <c r="BR134" s="310"/>
      <c r="BS134" s="310"/>
      <c r="BT134" s="310"/>
      <c r="BU134" s="310"/>
      <c r="BV134" s="310"/>
      <c r="BW134" s="310"/>
      <c r="BX134" s="310"/>
      <c r="BY134" s="310"/>
      <c r="BZ134" s="310"/>
      <c r="CA134" s="310"/>
      <c r="CB134" s="310"/>
      <c r="CD134" s="315"/>
      <c r="CE134" s="315">
        <v>0</v>
      </c>
      <c r="CF134" s="315">
        <v>0</v>
      </c>
      <c r="CG134" s="315"/>
      <c r="CH134" s="315"/>
      <c r="CI134" s="315"/>
      <c r="CJ134" s="315"/>
      <c r="CK134" s="315"/>
      <c r="CL134" s="315"/>
      <c r="CM134" s="315"/>
      <c r="CN134" s="315">
        <v>0</v>
      </c>
      <c r="CO134" s="319" t="b">
        <f t="shared" ref="CO134:CO197" si="92">CD134&gt;""</f>
        <v>0</v>
      </c>
      <c r="CP134" s="319" t="b">
        <f t="shared" ref="CP134:CP197" si="93">OR(CF133="Søknad",CF132="Søknad")</f>
        <v>0</v>
      </c>
      <c r="CQ134" s="319" t="b">
        <f t="shared" si="67"/>
        <v>0</v>
      </c>
      <c r="CR134" s="319" t="b">
        <f t="shared" si="74"/>
        <v>1</v>
      </c>
      <c r="CS134" s="430" t="b">
        <f t="shared" si="84"/>
        <v>0</v>
      </c>
      <c r="CT134" s="302" t="str">
        <f t="shared" si="85"/>
        <v/>
      </c>
      <c r="CU134" s="302" t="b">
        <f t="shared" si="86"/>
        <v>1</v>
      </c>
      <c r="CV134" s="319" t="b">
        <f t="shared" si="87"/>
        <v>0</v>
      </c>
      <c r="CW134" s="302" t="str">
        <f>'Forside og oppsummering'!$K$2</f>
        <v>20230131_1336</v>
      </c>
      <c r="CX134" s="302">
        <f t="shared" si="88"/>
        <v>4</v>
      </c>
      <c r="CY134" s="302" t="str">
        <f t="shared" si="89"/>
        <v/>
      </c>
      <c r="CZ134" s="435">
        <f t="shared" si="76"/>
        <v>0</v>
      </c>
      <c r="DA134" s="330">
        <f>'Forside og oppsummering'!$E$23</f>
        <v>0</v>
      </c>
      <c r="DB134" s="302" t="str">
        <f t="shared" si="90"/>
        <v>Prosjekt 2</v>
      </c>
      <c r="DC134" s="330" t="str">
        <f t="shared" si="77"/>
        <v>Alternative inntekter for tjenesteutviklingsprosjekt</v>
      </c>
      <c r="DD134" s="431">
        <f t="shared" si="78"/>
        <v>0</v>
      </c>
      <c r="DE134" s="302" t="e">
        <f t="shared" si="72"/>
        <v>#VALUE!</v>
      </c>
      <c r="DF134" s="302">
        <f t="shared" si="91"/>
        <v>0</v>
      </c>
      <c r="DG134" s="328">
        <v>0</v>
      </c>
      <c r="DH134" s="328">
        <v>0</v>
      </c>
      <c r="DI134" s="328">
        <v>0</v>
      </c>
      <c r="DJ134" s="328">
        <v>0</v>
      </c>
      <c r="DK134" s="328">
        <v>0</v>
      </c>
      <c r="DL134" s="328">
        <v>0</v>
      </c>
      <c r="DM134" s="328">
        <v>0</v>
      </c>
      <c r="DN134" s="328">
        <v>0</v>
      </c>
      <c r="DO134" s="328" t="str">
        <v>20230131_1336</v>
      </c>
      <c r="DP134" s="328">
        <v>4</v>
      </c>
      <c r="EW134" s="275">
        <v>132</v>
      </c>
    </row>
    <row r="135" spans="5:153" x14ac:dyDescent="0.3">
      <c r="E135" s="262">
        <v>0</v>
      </c>
      <c r="F135" s="262">
        <v>0</v>
      </c>
      <c r="G135" s="262">
        <v>0</v>
      </c>
      <c r="H135" s="262">
        <v>0</v>
      </c>
      <c r="I135" s="275"/>
      <c r="J135" s="275"/>
      <c r="K135" s="302" t="b">
        <f>H135='Kompetansetilskudd og BPA'!$E$12</f>
        <v>0</v>
      </c>
      <c r="L135" s="302" t="b">
        <f t="shared" si="75"/>
        <v>0</v>
      </c>
      <c r="M135" s="302" t="b">
        <f t="shared" si="79"/>
        <v>0</v>
      </c>
      <c r="N135" s="302" t="b">
        <f t="shared" si="80"/>
        <v>0</v>
      </c>
      <c r="O135" s="302" t="b">
        <f t="shared" si="81"/>
        <v>0</v>
      </c>
      <c r="P135" s="302" t="b">
        <f t="shared" si="68"/>
        <v>0</v>
      </c>
      <c r="AC135" s="302" t="str">
        <f t="shared" si="82"/>
        <v/>
      </c>
      <c r="AD135" s="310"/>
      <c r="AE135" s="310"/>
      <c r="AF135" s="310"/>
      <c r="AG135" s="310"/>
      <c r="AH135" s="375">
        <f t="shared" si="83"/>
        <v>0</v>
      </c>
      <c r="AI135" s="372"/>
      <c r="AJ135" s="372"/>
      <c r="AK135" s="372"/>
      <c r="AL135" s="310"/>
      <c r="AM135" s="310"/>
      <c r="AN135" s="310"/>
      <c r="AO135" s="310"/>
      <c r="AP135" s="310"/>
      <c r="AQ135" s="310"/>
      <c r="AR135" s="310"/>
      <c r="AS135" s="310"/>
      <c r="AT135" s="310"/>
      <c r="AU135" s="310"/>
      <c r="AV135" s="310"/>
      <c r="AW135" s="310"/>
      <c r="AX135" s="310"/>
      <c r="AY135" s="310"/>
      <c r="AZ135" s="310"/>
      <c r="BA135" s="310"/>
      <c r="BB135" s="310"/>
      <c r="BC135" s="310"/>
      <c r="BD135" s="310"/>
      <c r="BE135" s="310"/>
      <c r="BF135" s="310"/>
      <c r="BG135" s="310"/>
      <c r="BH135" s="310"/>
      <c r="BI135" s="310"/>
      <c r="BK135" s="310"/>
      <c r="BL135" s="310"/>
      <c r="BM135" s="310"/>
      <c r="BN135" s="310"/>
      <c r="BO135" s="310"/>
      <c r="BP135" s="310"/>
      <c r="BQ135" s="310"/>
      <c r="BR135" s="310"/>
      <c r="BS135" s="310"/>
      <c r="BT135" s="310"/>
      <c r="BU135" s="310"/>
      <c r="BV135" s="310"/>
      <c r="BW135" s="310"/>
      <c r="BX135" s="310"/>
      <c r="BY135" s="310"/>
      <c r="BZ135" s="310"/>
      <c r="CA135" s="310"/>
      <c r="CB135" s="310"/>
      <c r="CD135" s="315"/>
      <c r="CE135" s="315" t="str">
        <v>P2.6b</v>
      </c>
      <c r="CF135" s="315" t="str">
        <v>Beskriv med ord stillingsressurs eller frivillig innsats 
Innsats dere har fått innvilget eller har søkt om til tjenesteutviklingsprosjektet fra egen virksomhet</v>
      </c>
      <c r="CG135" s="315"/>
      <c r="CH135" s="315"/>
      <c r="CI135" s="315"/>
      <c r="CJ135" s="315"/>
      <c r="CK135" s="315"/>
      <c r="CL135" s="315"/>
      <c r="CM135" s="315"/>
      <c r="CN135" s="315">
        <v>0</v>
      </c>
      <c r="CO135" s="319" t="b">
        <f t="shared" si="92"/>
        <v>0</v>
      </c>
      <c r="CP135" s="319" t="b">
        <f t="shared" si="93"/>
        <v>0</v>
      </c>
      <c r="CQ135" s="319" t="b">
        <f t="shared" si="67"/>
        <v>0</v>
      </c>
      <c r="CR135" s="319" t="b">
        <f t="shared" si="74"/>
        <v>0</v>
      </c>
      <c r="CS135" s="430" t="b">
        <f t="shared" si="84"/>
        <v>0</v>
      </c>
      <c r="CT135" s="302" t="str">
        <f t="shared" si="85"/>
        <v/>
      </c>
      <c r="CU135" s="302" t="b">
        <f t="shared" si="86"/>
        <v>1</v>
      </c>
      <c r="CV135" s="319" t="b">
        <f t="shared" si="87"/>
        <v>0</v>
      </c>
      <c r="CW135" s="302" t="str">
        <f>'Forside og oppsummering'!$K$2</f>
        <v>20230131_1336</v>
      </c>
      <c r="CX135" s="302">
        <f t="shared" si="88"/>
        <v>4</v>
      </c>
      <c r="CY135" s="302" t="str">
        <f t="shared" si="89"/>
        <v/>
      </c>
      <c r="CZ135" s="435" t="str">
        <f t="shared" si="76"/>
        <v>P2.6b</v>
      </c>
      <c r="DA135" s="330">
        <f>'Forside og oppsummering'!$E$23</f>
        <v>0</v>
      </c>
      <c r="DB135" s="302" t="str">
        <f t="shared" si="90"/>
        <v>Prosjekt 2</v>
      </c>
      <c r="DC135" s="330" t="str">
        <f t="shared" si="77"/>
        <v>Alternative inntekter for tjenesteutviklingsprosjekt</v>
      </c>
      <c r="DD135" s="431" t="str">
        <f t="shared" si="78"/>
        <v>P2.6b</v>
      </c>
      <c r="DE135" s="302" t="str">
        <f t="shared" ref="DE135:DE198" si="94">_xlfn.CONCAT("P_",RIGHT(DD135,LEN(DD135)-2))</f>
        <v>P_.6b</v>
      </c>
      <c r="DF135" s="302" t="str">
        <f t="shared" si="91"/>
        <v>Beskriv med ord stillingsressurs eller frivillig innsats 
Innsats dere har fått innvilget eller har søkt om til tjenesteutviklingsprosjektet fra egen virksomhet</v>
      </c>
      <c r="DG135" s="328">
        <v>0</v>
      </c>
      <c r="DH135" s="328">
        <v>0</v>
      </c>
      <c r="DI135" s="328">
        <v>0</v>
      </c>
      <c r="DJ135" s="328">
        <v>0</v>
      </c>
      <c r="DK135" s="328">
        <v>0</v>
      </c>
      <c r="DL135" s="328">
        <v>0</v>
      </c>
      <c r="DM135" s="328">
        <v>0</v>
      </c>
      <c r="DN135" s="328">
        <v>0</v>
      </c>
      <c r="DO135" s="328" t="str">
        <v>20230131_1336</v>
      </c>
      <c r="DP135" s="328">
        <v>4</v>
      </c>
      <c r="EW135" s="275">
        <v>133</v>
      </c>
    </row>
    <row r="136" spans="5:153" x14ac:dyDescent="0.3">
      <c r="E136" s="262">
        <v>0</v>
      </c>
      <c r="F136" s="262">
        <v>0</v>
      </c>
      <c r="G136" s="262">
        <v>0</v>
      </c>
      <c r="H136" s="262">
        <v>0</v>
      </c>
      <c r="I136" s="275"/>
      <c r="J136" s="275"/>
      <c r="K136" s="302" t="b">
        <f>H136='Kompetansetilskudd og BPA'!$E$12</f>
        <v>0</v>
      </c>
      <c r="L136" s="302" t="b">
        <f t="shared" si="75"/>
        <v>0</v>
      </c>
      <c r="M136" s="302" t="b">
        <f t="shared" si="79"/>
        <v>0</v>
      </c>
      <c r="N136" s="302" t="b">
        <f t="shared" si="80"/>
        <v>0</v>
      </c>
      <c r="O136" s="302" t="b">
        <f t="shared" si="81"/>
        <v>0</v>
      </c>
      <c r="P136" s="302" t="b">
        <f t="shared" si="68"/>
        <v>0</v>
      </c>
      <c r="AC136" s="302" t="str">
        <f t="shared" si="82"/>
        <v/>
      </c>
      <c r="AD136" s="310"/>
      <c r="AE136" s="310"/>
      <c r="AF136" s="310"/>
      <c r="AG136" s="310"/>
      <c r="AH136" s="375">
        <f t="shared" si="83"/>
        <v>0</v>
      </c>
      <c r="AI136" s="372"/>
      <c r="AJ136" s="372"/>
      <c r="AK136" s="372"/>
      <c r="AL136" s="310"/>
      <c r="AM136" s="310"/>
      <c r="AN136" s="310"/>
      <c r="AO136" s="310"/>
      <c r="AP136" s="310"/>
      <c r="AQ136" s="310"/>
      <c r="AR136" s="310"/>
      <c r="AS136" s="310"/>
      <c r="AT136" s="310"/>
      <c r="AU136" s="310"/>
      <c r="AV136" s="310"/>
      <c r="AW136" s="310"/>
      <c r="AX136" s="310"/>
      <c r="AY136" s="310"/>
      <c r="AZ136" s="310"/>
      <c r="BA136" s="310"/>
      <c r="BB136" s="310"/>
      <c r="BC136" s="310"/>
      <c r="BD136" s="310"/>
      <c r="BE136" s="310"/>
      <c r="BF136" s="310"/>
      <c r="BG136" s="310"/>
      <c r="BH136" s="310"/>
      <c r="BI136" s="310"/>
      <c r="BK136" s="310"/>
      <c r="BL136" s="310"/>
      <c r="BM136" s="310"/>
      <c r="BN136" s="310"/>
      <c r="BO136" s="310"/>
      <c r="BP136" s="310"/>
      <c r="BQ136" s="310"/>
      <c r="BR136" s="310"/>
      <c r="BS136" s="310"/>
      <c r="BT136" s="310"/>
      <c r="BU136" s="310"/>
      <c r="BV136" s="310"/>
      <c r="BW136" s="310"/>
      <c r="BX136" s="310"/>
      <c r="BY136" s="310"/>
      <c r="BZ136" s="310"/>
      <c r="CA136" s="310"/>
      <c r="CB136" s="310"/>
      <c r="CD136" s="315"/>
      <c r="CE136" s="315">
        <v>0</v>
      </c>
      <c r="CF136" s="315">
        <v>0</v>
      </c>
      <c r="CG136" s="315"/>
      <c r="CH136" s="315"/>
      <c r="CI136" s="315"/>
      <c r="CJ136" s="315"/>
      <c r="CK136" s="315"/>
      <c r="CL136" s="315"/>
      <c r="CM136" s="315"/>
      <c r="CN136" s="315">
        <v>0</v>
      </c>
      <c r="CO136" s="319" t="b">
        <f t="shared" si="92"/>
        <v>0</v>
      </c>
      <c r="CP136" s="319" t="b">
        <f t="shared" si="93"/>
        <v>0</v>
      </c>
      <c r="CQ136" s="319" t="b">
        <f t="shared" si="67"/>
        <v>0</v>
      </c>
      <c r="CR136" s="319" t="b">
        <f t="shared" si="74"/>
        <v>1</v>
      </c>
      <c r="CS136" s="430" t="b">
        <f t="shared" si="84"/>
        <v>0</v>
      </c>
      <c r="CT136" s="302" t="str">
        <f t="shared" si="85"/>
        <v/>
      </c>
      <c r="CU136" s="302" t="b">
        <f t="shared" si="86"/>
        <v>1</v>
      </c>
      <c r="CV136" s="319" t="b">
        <f t="shared" si="87"/>
        <v>0</v>
      </c>
      <c r="CW136" s="302" t="str">
        <f>'Forside og oppsummering'!$K$2</f>
        <v>20230131_1336</v>
      </c>
      <c r="CX136" s="302">
        <f t="shared" si="88"/>
        <v>4</v>
      </c>
      <c r="CY136" s="302" t="str">
        <f t="shared" si="89"/>
        <v/>
      </c>
      <c r="CZ136" s="435">
        <f t="shared" si="76"/>
        <v>0</v>
      </c>
      <c r="DA136" s="330">
        <f>'Forside og oppsummering'!$E$23</f>
        <v>0</v>
      </c>
      <c r="DB136" s="302" t="str">
        <f t="shared" si="90"/>
        <v>Prosjekt 2</v>
      </c>
      <c r="DC136" s="330" t="str">
        <f t="shared" si="77"/>
        <v>Alternative inntekter for tjenesteutviklingsprosjekt</v>
      </c>
      <c r="DD136" s="431">
        <f t="shared" si="78"/>
        <v>0</v>
      </c>
      <c r="DE136" s="302" t="e">
        <f t="shared" si="94"/>
        <v>#VALUE!</v>
      </c>
      <c r="DF136" s="302">
        <f t="shared" si="91"/>
        <v>0</v>
      </c>
      <c r="DG136" s="328">
        <v>0</v>
      </c>
      <c r="DH136" s="328">
        <v>0</v>
      </c>
      <c r="DI136" s="328">
        <v>0</v>
      </c>
      <c r="DJ136" s="328">
        <v>0</v>
      </c>
      <c r="DK136" s="328">
        <v>0</v>
      </c>
      <c r="DL136" s="328">
        <v>0</v>
      </c>
      <c r="DM136" s="328">
        <v>0</v>
      </c>
      <c r="DN136" s="328">
        <v>0</v>
      </c>
      <c r="DO136" s="328" t="str">
        <v>20230131_1336</v>
      </c>
      <c r="DP136" s="328">
        <v>4</v>
      </c>
      <c r="EW136" s="436">
        <v>134</v>
      </c>
    </row>
    <row r="137" spans="5:153" x14ac:dyDescent="0.3">
      <c r="E137" s="262">
        <v>0</v>
      </c>
      <c r="F137" s="262">
        <v>0</v>
      </c>
      <c r="G137" s="262">
        <v>0</v>
      </c>
      <c r="H137" s="262">
        <v>0</v>
      </c>
      <c r="I137" s="275"/>
      <c r="J137" s="275"/>
      <c r="K137" s="302" t="b">
        <f>H137='Kompetansetilskudd og BPA'!$E$12</f>
        <v>0</v>
      </c>
      <c r="L137" s="302" t="b">
        <f t="shared" si="75"/>
        <v>0</v>
      </c>
      <c r="M137" s="302" t="b">
        <f t="shared" si="79"/>
        <v>0</v>
      </c>
      <c r="N137" s="302" t="b">
        <f t="shared" si="80"/>
        <v>0</v>
      </c>
      <c r="O137" s="302" t="b">
        <f t="shared" si="81"/>
        <v>0</v>
      </c>
      <c r="P137" s="302" t="b">
        <f t="shared" si="68"/>
        <v>0</v>
      </c>
      <c r="AC137" s="302" t="str">
        <f t="shared" si="82"/>
        <v/>
      </c>
      <c r="AD137" s="310"/>
      <c r="AE137" s="310"/>
      <c r="AF137" s="310"/>
      <c r="AG137" s="310"/>
      <c r="AH137" s="375">
        <f t="shared" si="83"/>
        <v>0</v>
      </c>
      <c r="AI137" s="372"/>
      <c r="AJ137" s="372"/>
      <c r="AK137" s="372"/>
      <c r="AL137" s="310"/>
      <c r="AM137" s="310"/>
      <c r="AN137" s="310"/>
      <c r="AO137" s="310"/>
      <c r="AP137" s="310"/>
      <c r="AQ137" s="310"/>
      <c r="AR137" s="310"/>
      <c r="AS137" s="310"/>
      <c r="AT137" s="310"/>
      <c r="AU137" s="310"/>
      <c r="AV137" s="310"/>
      <c r="AW137" s="310"/>
      <c r="AX137" s="310"/>
      <c r="AY137" s="310"/>
      <c r="AZ137" s="310"/>
      <c r="BA137" s="310"/>
      <c r="BB137" s="310"/>
      <c r="BC137" s="310"/>
      <c r="BD137" s="310"/>
      <c r="BE137" s="310"/>
      <c r="BF137" s="310"/>
      <c r="BG137" s="310"/>
      <c r="BH137" s="310"/>
      <c r="BI137" s="310"/>
      <c r="BK137" s="310"/>
      <c r="BL137" s="310"/>
      <c r="BM137" s="310"/>
      <c r="BN137" s="310"/>
      <c r="BO137" s="310"/>
      <c r="BP137" s="310"/>
      <c r="BQ137" s="310"/>
      <c r="BR137" s="310"/>
      <c r="BS137" s="310"/>
      <c r="BT137" s="310"/>
      <c r="BU137" s="310"/>
      <c r="BV137" s="310"/>
      <c r="BW137" s="310"/>
      <c r="BX137" s="310"/>
      <c r="BY137" s="310"/>
      <c r="BZ137" s="310"/>
      <c r="CA137" s="310"/>
      <c r="CB137" s="310"/>
      <c r="CD137" s="315"/>
      <c r="CE137" s="315">
        <v>0</v>
      </c>
      <c r="CF137" s="315">
        <v>0</v>
      </c>
      <c r="CG137" s="315"/>
      <c r="CH137" s="315"/>
      <c r="CI137" s="315"/>
      <c r="CJ137" s="315"/>
      <c r="CK137" s="315"/>
      <c r="CL137" s="315"/>
      <c r="CM137" s="315"/>
      <c r="CN137" s="315">
        <v>0</v>
      </c>
      <c r="CO137" s="319" t="b">
        <f t="shared" si="92"/>
        <v>0</v>
      </c>
      <c r="CP137" s="319" t="b">
        <f t="shared" si="93"/>
        <v>0</v>
      </c>
      <c r="CQ137" s="319" t="b">
        <f t="shared" si="67"/>
        <v>0</v>
      </c>
      <c r="CR137" s="319" t="b">
        <f t="shared" si="74"/>
        <v>1</v>
      </c>
      <c r="CS137" s="430" t="b">
        <f t="shared" si="84"/>
        <v>0</v>
      </c>
      <c r="CT137" s="302" t="str">
        <f t="shared" si="85"/>
        <v/>
      </c>
      <c r="CU137" s="302" t="b">
        <f t="shared" si="86"/>
        <v>1</v>
      </c>
      <c r="CV137" s="319" t="b">
        <f t="shared" si="87"/>
        <v>0</v>
      </c>
      <c r="CW137" s="302" t="str">
        <f>'Forside og oppsummering'!$K$2</f>
        <v>20230131_1336</v>
      </c>
      <c r="CX137" s="302">
        <f t="shared" si="88"/>
        <v>4</v>
      </c>
      <c r="CY137" s="302" t="str">
        <f t="shared" si="89"/>
        <v/>
      </c>
      <c r="CZ137" s="435">
        <f t="shared" si="76"/>
        <v>0</v>
      </c>
      <c r="DA137" s="330">
        <f>'Forside og oppsummering'!$E$23</f>
        <v>0</v>
      </c>
      <c r="DB137" s="302" t="str">
        <f t="shared" si="90"/>
        <v>Prosjekt 2</v>
      </c>
      <c r="DC137" s="330" t="str">
        <f t="shared" si="77"/>
        <v>Alternative inntekter for tjenesteutviklingsprosjekt</v>
      </c>
      <c r="DD137" s="431">
        <f t="shared" si="78"/>
        <v>0</v>
      </c>
      <c r="DE137" s="302" t="e">
        <f t="shared" si="94"/>
        <v>#VALUE!</v>
      </c>
      <c r="DF137" s="302">
        <f t="shared" si="91"/>
        <v>0</v>
      </c>
      <c r="DG137" s="328">
        <v>0</v>
      </c>
      <c r="DH137" s="328">
        <v>0</v>
      </c>
      <c r="DI137" s="328">
        <v>0</v>
      </c>
      <c r="DJ137" s="328">
        <v>0</v>
      </c>
      <c r="DK137" s="328">
        <v>0</v>
      </c>
      <c r="DL137" s="328">
        <v>0</v>
      </c>
      <c r="DM137" s="328">
        <v>0</v>
      </c>
      <c r="DN137" s="328">
        <v>0</v>
      </c>
      <c r="DO137" s="328" t="str">
        <v>20230131_1336</v>
      </c>
      <c r="DP137" s="328">
        <v>4</v>
      </c>
      <c r="EW137" s="275">
        <v>135</v>
      </c>
    </row>
    <row r="138" spans="5:153" x14ac:dyDescent="0.3">
      <c r="E138" s="262">
        <v>0</v>
      </c>
      <c r="F138" s="262">
        <v>0</v>
      </c>
      <c r="G138" s="262">
        <v>0</v>
      </c>
      <c r="H138" s="262">
        <v>0</v>
      </c>
      <c r="I138" s="275"/>
      <c r="J138" s="275"/>
      <c r="K138" s="302" t="b">
        <f>H138='Kompetansetilskudd og BPA'!$E$12</f>
        <v>0</v>
      </c>
      <c r="L138" s="302" t="b">
        <f t="shared" si="75"/>
        <v>0</v>
      </c>
      <c r="M138" s="302" t="b">
        <f t="shared" si="79"/>
        <v>0</v>
      </c>
      <c r="N138" s="302" t="b">
        <f t="shared" si="80"/>
        <v>0</v>
      </c>
      <c r="O138" s="302" t="b">
        <f t="shared" si="81"/>
        <v>0</v>
      </c>
      <c r="P138" s="302" t="b">
        <f t="shared" si="68"/>
        <v>0</v>
      </c>
      <c r="AC138" s="302" t="str">
        <f t="shared" si="82"/>
        <v/>
      </c>
      <c r="AD138" s="310"/>
      <c r="AE138" s="310"/>
      <c r="AF138" s="310"/>
      <c r="AG138" s="310"/>
      <c r="AH138" s="375">
        <f t="shared" si="83"/>
        <v>0</v>
      </c>
      <c r="AI138" s="372"/>
      <c r="AJ138" s="372"/>
      <c r="AK138" s="372"/>
      <c r="AL138" s="310"/>
      <c r="AM138" s="310"/>
      <c r="AN138" s="310"/>
      <c r="AO138" s="310"/>
      <c r="AP138" s="310"/>
      <c r="AQ138" s="310"/>
      <c r="AR138" s="310"/>
      <c r="AS138" s="310"/>
      <c r="AT138" s="310"/>
      <c r="AU138" s="310"/>
      <c r="AV138" s="310"/>
      <c r="AW138" s="310"/>
      <c r="AX138" s="310"/>
      <c r="AY138" s="310"/>
      <c r="AZ138" s="310"/>
      <c r="BA138" s="310"/>
      <c r="BB138" s="310"/>
      <c r="BC138" s="310"/>
      <c r="BD138" s="310"/>
      <c r="BE138" s="310"/>
      <c r="BF138" s="310"/>
      <c r="BG138" s="310"/>
      <c r="BH138" s="310"/>
      <c r="BI138" s="310"/>
      <c r="BK138" s="310"/>
      <c r="BL138" s="310"/>
      <c r="BM138" s="310"/>
      <c r="BN138" s="310"/>
      <c r="BO138" s="310"/>
      <c r="BP138" s="310"/>
      <c r="BQ138" s="310"/>
      <c r="BR138" s="310"/>
      <c r="BS138" s="310"/>
      <c r="BT138" s="310"/>
      <c r="BU138" s="310"/>
      <c r="BV138" s="310"/>
      <c r="BW138" s="310"/>
      <c r="BX138" s="310"/>
      <c r="BY138" s="310"/>
      <c r="BZ138" s="310"/>
      <c r="CA138" s="310"/>
      <c r="CB138" s="310"/>
      <c r="CD138" s="315"/>
      <c r="CE138" s="315">
        <v>0</v>
      </c>
      <c r="CF138" s="315">
        <v>0</v>
      </c>
      <c r="CG138" s="315"/>
      <c r="CH138" s="315"/>
      <c r="CI138" s="315"/>
      <c r="CJ138" s="315"/>
      <c r="CK138" s="315"/>
      <c r="CL138" s="315"/>
      <c r="CM138" s="315"/>
      <c r="CN138" s="315">
        <v>0</v>
      </c>
      <c r="CO138" s="319" t="b">
        <f t="shared" si="92"/>
        <v>0</v>
      </c>
      <c r="CP138" s="319" t="b">
        <f t="shared" si="93"/>
        <v>0</v>
      </c>
      <c r="CQ138" s="319" t="b">
        <f t="shared" si="67"/>
        <v>0</v>
      </c>
      <c r="CR138" s="319" t="b">
        <f t="shared" si="74"/>
        <v>1</v>
      </c>
      <c r="CS138" s="430" t="b">
        <f t="shared" si="84"/>
        <v>0</v>
      </c>
      <c r="CT138" s="302" t="str">
        <f t="shared" si="85"/>
        <v/>
      </c>
      <c r="CU138" s="302" t="b">
        <f t="shared" si="86"/>
        <v>1</v>
      </c>
      <c r="CV138" s="319" t="b">
        <f t="shared" si="87"/>
        <v>0</v>
      </c>
      <c r="CW138" s="302" t="str">
        <f>'Forside og oppsummering'!$K$2</f>
        <v>20230131_1336</v>
      </c>
      <c r="CX138" s="302">
        <f t="shared" si="88"/>
        <v>4</v>
      </c>
      <c r="CY138" s="302" t="str">
        <f t="shared" si="89"/>
        <v/>
      </c>
      <c r="CZ138" s="435">
        <f t="shared" si="76"/>
        <v>0</v>
      </c>
      <c r="DA138" s="330">
        <f>'Forside og oppsummering'!$E$23</f>
        <v>0</v>
      </c>
      <c r="DB138" s="302" t="str">
        <f t="shared" si="90"/>
        <v>Prosjekt 2</v>
      </c>
      <c r="DC138" s="330" t="str">
        <f t="shared" si="77"/>
        <v>Alternative inntekter for tjenesteutviklingsprosjekt</v>
      </c>
      <c r="DD138" s="431">
        <f t="shared" si="78"/>
        <v>0</v>
      </c>
      <c r="DE138" s="302" t="e">
        <f t="shared" si="94"/>
        <v>#VALUE!</v>
      </c>
      <c r="DF138" s="302">
        <f t="shared" si="91"/>
        <v>0</v>
      </c>
      <c r="DG138" s="328">
        <v>0</v>
      </c>
      <c r="DH138" s="328">
        <v>0</v>
      </c>
      <c r="DI138" s="328">
        <v>0</v>
      </c>
      <c r="DJ138" s="328">
        <v>0</v>
      </c>
      <c r="DK138" s="328">
        <v>0</v>
      </c>
      <c r="DL138" s="328">
        <v>0</v>
      </c>
      <c r="DM138" s="328">
        <v>0</v>
      </c>
      <c r="DN138" s="328">
        <v>0</v>
      </c>
      <c r="DO138" s="328" t="str">
        <v>20230131_1336</v>
      </c>
      <c r="DP138" s="328">
        <v>4</v>
      </c>
      <c r="EW138" s="275">
        <v>136</v>
      </c>
    </row>
    <row r="139" spans="5:153" x14ac:dyDescent="0.3">
      <c r="E139" s="262">
        <v>0</v>
      </c>
      <c r="F139" s="262">
        <v>0</v>
      </c>
      <c r="G139" s="262">
        <v>0</v>
      </c>
      <c r="H139" s="262">
        <v>0</v>
      </c>
      <c r="I139" s="275"/>
      <c r="J139" s="275"/>
      <c r="K139" s="302" t="b">
        <f>H139='Kompetansetilskudd og BPA'!$E$12</f>
        <v>0</v>
      </c>
      <c r="L139" s="302" t="b">
        <f t="shared" si="75"/>
        <v>0</v>
      </c>
      <c r="M139" s="302" t="b">
        <f t="shared" si="79"/>
        <v>0</v>
      </c>
      <c r="N139" s="302" t="b">
        <f t="shared" si="80"/>
        <v>0</v>
      </c>
      <c r="O139" s="302" t="b">
        <f t="shared" si="81"/>
        <v>0</v>
      </c>
      <c r="P139" s="302" t="b">
        <f t="shared" si="68"/>
        <v>0</v>
      </c>
      <c r="AC139" s="302" t="str">
        <f t="shared" si="82"/>
        <v/>
      </c>
      <c r="AD139" s="310"/>
      <c r="AE139" s="310"/>
      <c r="AF139" s="310"/>
      <c r="AG139" s="310"/>
      <c r="AH139" s="375">
        <f t="shared" si="83"/>
        <v>0</v>
      </c>
      <c r="AI139" s="372"/>
      <c r="AJ139" s="372"/>
      <c r="AK139" s="372"/>
      <c r="AL139" s="310"/>
      <c r="AM139" s="310"/>
      <c r="AN139" s="310"/>
      <c r="AO139" s="310"/>
      <c r="AP139" s="310"/>
      <c r="AQ139" s="310"/>
      <c r="AR139" s="310"/>
      <c r="AS139" s="310"/>
      <c r="AT139" s="310"/>
      <c r="AU139" s="310"/>
      <c r="AV139" s="310"/>
      <c r="AW139" s="310"/>
      <c r="AX139" s="310"/>
      <c r="AY139" s="310"/>
      <c r="AZ139" s="310"/>
      <c r="BA139" s="310"/>
      <c r="BB139" s="310"/>
      <c r="BC139" s="310"/>
      <c r="BD139" s="310"/>
      <c r="BE139" s="310"/>
      <c r="BF139" s="310"/>
      <c r="BG139" s="310"/>
      <c r="BH139" s="310"/>
      <c r="BI139" s="310"/>
      <c r="BK139" s="310"/>
      <c r="BL139" s="310"/>
      <c r="BM139" s="310"/>
      <c r="BN139" s="310"/>
      <c r="BO139" s="310"/>
      <c r="BP139" s="310"/>
      <c r="BQ139" s="310"/>
      <c r="BR139" s="310"/>
      <c r="BS139" s="310"/>
      <c r="BT139" s="310"/>
      <c r="BU139" s="310"/>
      <c r="BV139" s="310"/>
      <c r="BW139" s="310"/>
      <c r="BX139" s="310"/>
      <c r="BY139" s="310"/>
      <c r="BZ139" s="310"/>
      <c r="CA139" s="310"/>
      <c r="CB139" s="310"/>
      <c r="CD139" s="315"/>
      <c r="CE139" s="315" t="str">
        <v>Inntekter fra andre kilder (Hvis aktuelt)</v>
      </c>
      <c r="CF139" s="315">
        <v>0</v>
      </c>
      <c r="CG139" s="315"/>
      <c r="CH139" s="315"/>
      <c r="CI139" s="315"/>
      <c r="CJ139" s="315"/>
      <c r="CK139" s="315"/>
      <c r="CL139" s="315"/>
      <c r="CM139" s="315"/>
      <c r="CN139" s="315">
        <v>0</v>
      </c>
      <c r="CO139" s="319" t="b">
        <f t="shared" si="92"/>
        <v>0</v>
      </c>
      <c r="CP139" s="319" t="b">
        <f t="shared" si="93"/>
        <v>0</v>
      </c>
      <c r="CQ139" s="319" t="b">
        <f t="shared" ref="CQ139:CQ202" si="95">AND(CF139="Søknad",CF138="Andre inntekter")</f>
        <v>0</v>
      </c>
      <c r="CR139" s="319" t="b">
        <f t="shared" si="74"/>
        <v>1</v>
      </c>
      <c r="CS139" s="430" t="b">
        <f t="shared" si="84"/>
        <v>0</v>
      </c>
      <c r="CT139" s="302" t="str">
        <f t="shared" si="85"/>
        <v/>
      </c>
      <c r="CU139" s="302" t="b">
        <f t="shared" si="86"/>
        <v>1</v>
      </c>
      <c r="CV139" s="319" t="b">
        <f t="shared" si="87"/>
        <v>0</v>
      </c>
      <c r="CW139" s="302" t="str">
        <f>'Forside og oppsummering'!$K$2</f>
        <v>20230131_1336</v>
      </c>
      <c r="CX139" s="302">
        <f t="shared" si="88"/>
        <v>4</v>
      </c>
      <c r="CY139" s="302" t="str">
        <f t="shared" si="89"/>
        <v/>
      </c>
      <c r="CZ139" s="435" t="str">
        <f t="shared" si="76"/>
        <v>Inntekter fra andre kilder (Hvis aktuelt)</v>
      </c>
      <c r="DA139" s="330">
        <f>'Forside og oppsummering'!$E$23</f>
        <v>0</v>
      </c>
      <c r="DB139" s="302" t="str">
        <f t="shared" si="90"/>
        <v>Prosjekt 2</v>
      </c>
      <c r="DC139" s="330" t="str">
        <f t="shared" si="77"/>
        <v>Alternative inntekter for tjenesteutviklingsprosjekt</v>
      </c>
      <c r="DD139" s="431" t="str">
        <f t="shared" si="78"/>
        <v>Inntekter fra andre kilder (Hvis aktuelt)</v>
      </c>
      <c r="DE139" s="302" t="str">
        <f t="shared" si="94"/>
        <v>P_ntekter fra andre kilder (Hvis aktuelt)</v>
      </c>
      <c r="DF139" s="302">
        <f t="shared" si="91"/>
        <v>0</v>
      </c>
      <c r="DG139" s="328">
        <v>0</v>
      </c>
      <c r="DH139" s="328">
        <v>0</v>
      </c>
      <c r="DI139" s="328">
        <v>0</v>
      </c>
      <c r="DJ139" s="328">
        <v>0</v>
      </c>
      <c r="DK139" s="328">
        <v>0</v>
      </c>
      <c r="DL139" s="328">
        <v>0</v>
      </c>
      <c r="DM139" s="328">
        <v>0</v>
      </c>
      <c r="DN139" s="328">
        <v>0</v>
      </c>
      <c r="DO139" s="328" t="str">
        <v>20230131_1336</v>
      </c>
      <c r="DP139" s="328">
        <v>4</v>
      </c>
      <c r="EW139" s="275">
        <v>137</v>
      </c>
    </row>
    <row r="140" spans="5:153" x14ac:dyDescent="0.3">
      <c r="E140" s="262">
        <v>0</v>
      </c>
      <c r="F140" s="262">
        <v>0</v>
      </c>
      <c r="G140" s="262">
        <v>0</v>
      </c>
      <c r="H140" s="262">
        <v>0</v>
      </c>
      <c r="I140" s="275"/>
      <c r="J140" s="275"/>
      <c r="K140" s="302" t="b">
        <f>H140='Kompetansetilskudd og BPA'!$E$12</f>
        <v>0</v>
      </c>
      <c r="L140" s="302" t="b">
        <f t="shared" si="75"/>
        <v>0</v>
      </c>
      <c r="M140" s="302" t="b">
        <f t="shared" si="79"/>
        <v>0</v>
      </c>
      <c r="N140" s="302" t="b">
        <f t="shared" si="80"/>
        <v>0</v>
      </c>
      <c r="O140" s="302" t="b">
        <f t="shared" si="81"/>
        <v>0</v>
      </c>
      <c r="P140" s="302" t="b">
        <f t="shared" si="68"/>
        <v>0</v>
      </c>
      <c r="AC140" s="302" t="str">
        <f t="shared" si="82"/>
        <v/>
      </c>
      <c r="AD140" s="310"/>
      <c r="AE140" s="310"/>
      <c r="AF140" s="310"/>
      <c r="AG140" s="310"/>
      <c r="AH140" s="375">
        <f t="shared" si="83"/>
        <v>0</v>
      </c>
      <c r="AI140" s="372"/>
      <c r="AJ140" s="372"/>
      <c r="AK140" s="372"/>
      <c r="AL140" s="310"/>
      <c r="AM140" s="310"/>
      <c r="AN140" s="310"/>
      <c r="AO140" s="310"/>
      <c r="AP140" s="310"/>
      <c r="AQ140" s="310"/>
      <c r="AR140" s="310"/>
      <c r="AS140" s="310"/>
      <c r="AT140" s="310"/>
      <c r="AU140" s="310"/>
      <c r="AV140" s="310"/>
      <c r="AW140" s="310"/>
      <c r="AX140" s="310"/>
      <c r="AY140" s="310"/>
      <c r="AZ140" s="310"/>
      <c r="BA140" s="310"/>
      <c r="BB140" s="310"/>
      <c r="BC140" s="310"/>
      <c r="BD140" s="310"/>
      <c r="BE140" s="310"/>
      <c r="BF140" s="310"/>
      <c r="BG140" s="310"/>
      <c r="BH140" s="310"/>
      <c r="BI140" s="310"/>
      <c r="BK140" s="310"/>
      <c r="BL140" s="310"/>
      <c r="BM140" s="310"/>
      <c r="BN140" s="310"/>
      <c r="BO140" s="310"/>
      <c r="BP140" s="310"/>
      <c r="BQ140" s="310"/>
      <c r="BR140" s="310"/>
      <c r="BS140" s="310"/>
      <c r="BT140" s="310"/>
      <c r="BU140" s="310"/>
      <c r="BV140" s="310"/>
      <c r="BW140" s="310"/>
      <c r="BX140" s="310"/>
      <c r="BY140" s="310"/>
      <c r="BZ140" s="310"/>
      <c r="CA140" s="310"/>
      <c r="CB140" s="310"/>
      <c r="CD140" s="315"/>
      <c r="CE140" s="315" t="str">
        <v>P2.6c</v>
      </c>
      <c r="CF140" s="315" t="str">
        <v>Bekreftet beløp fra andre inntektskilder</v>
      </c>
      <c r="CG140" s="315"/>
      <c r="CH140" s="315"/>
      <c r="CI140" s="315"/>
      <c r="CJ140" s="315"/>
      <c r="CK140" s="315"/>
      <c r="CL140" s="315"/>
      <c r="CM140" s="315"/>
      <c r="CN140" s="315">
        <v>0</v>
      </c>
      <c r="CO140" s="319" t="b">
        <f t="shared" si="92"/>
        <v>0</v>
      </c>
      <c r="CP140" s="319" t="b">
        <f t="shared" si="93"/>
        <v>0</v>
      </c>
      <c r="CQ140" s="319" t="b">
        <f t="shared" si="95"/>
        <v>0</v>
      </c>
      <c r="CR140" s="319" t="b">
        <f t="shared" si="74"/>
        <v>0</v>
      </c>
      <c r="CS140" s="430" t="b">
        <f t="shared" si="84"/>
        <v>0</v>
      </c>
      <c r="CT140" s="302" t="str">
        <f t="shared" si="85"/>
        <v/>
      </c>
      <c r="CU140" s="302" t="b">
        <f t="shared" si="86"/>
        <v>1</v>
      </c>
      <c r="CV140" s="319" t="b">
        <f t="shared" si="87"/>
        <v>0</v>
      </c>
      <c r="CW140" s="302" t="str">
        <f>'Forside og oppsummering'!$K$2</f>
        <v>20230131_1336</v>
      </c>
      <c r="CX140" s="302">
        <f t="shared" si="88"/>
        <v>4</v>
      </c>
      <c r="CY140" s="302" t="str">
        <f t="shared" si="89"/>
        <v/>
      </c>
      <c r="CZ140" s="435" t="str">
        <f t="shared" si="76"/>
        <v>P2.6c</v>
      </c>
      <c r="DA140" s="330">
        <f>'Forside og oppsummering'!$E$23</f>
        <v>0</v>
      </c>
      <c r="DB140" s="302" t="str">
        <f t="shared" si="90"/>
        <v>Prosjekt 2</v>
      </c>
      <c r="DC140" s="330" t="str">
        <f t="shared" si="77"/>
        <v>Alternative inntekter for tjenesteutviklingsprosjekt</v>
      </c>
      <c r="DD140" s="431" t="str">
        <f t="shared" si="78"/>
        <v>P2.6c</v>
      </c>
      <c r="DE140" s="302" t="str">
        <f t="shared" si="94"/>
        <v>P_.6c</v>
      </c>
      <c r="DF140" s="302" t="str">
        <f t="shared" si="91"/>
        <v>Bekreftet beløp fra andre inntektskilder</v>
      </c>
      <c r="DG140" s="328">
        <v>0</v>
      </c>
      <c r="DH140" s="328">
        <v>0</v>
      </c>
      <c r="DI140" s="328">
        <v>0</v>
      </c>
      <c r="DJ140" s="328">
        <v>0</v>
      </c>
      <c r="DK140" s="328">
        <v>0</v>
      </c>
      <c r="DL140" s="328">
        <v>0</v>
      </c>
      <c r="DM140" s="328">
        <v>0</v>
      </c>
      <c r="DN140" s="328">
        <v>0</v>
      </c>
      <c r="DO140" s="328" t="str">
        <v>20230131_1336</v>
      </c>
      <c r="DP140" s="328">
        <v>4</v>
      </c>
      <c r="EW140" s="275">
        <v>138</v>
      </c>
    </row>
    <row r="141" spans="5:153" x14ac:dyDescent="0.3">
      <c r="E141" s="262">
        <v>0</v>
      </c>
      <c r="F141" s="262">
        <v>0</v>
      </c>
      <c r="G141" s="262">
        <v>0</v>
      </c>
      <c r="H141" s="262">
        <v>0</v>
      </c>
      <c r="I141" s="275"/>
      <c r="J141" s="275"/>
      <c r="K141" s="302" t="b">
        <f>H141='Kompetansetilskudd og BPA'!$E$12</f>
        <v>0</v>
      </c>
      <c r="L141" s="302" t="b">
        <f t="shared" si="75"/>
        <v>0</v>
      </c>
      <c r="M141" s="302" t="b">
        <f t="shared" si="79"/>
        <v>0</v>
      </c>
      <c r="N141" s="302" t="b">
        <f t="shared" si="80"/>
        <v>0</v>
      </c>
      <c r="O141" s="302" t="b">
        <f t="shared" si="81"/>
        <v>0</v>
      </c>
      <c r="P141" s="302" t="b">
        <f t="shared" si="68"/>
        <v>0</v>
      </c>
      <c r="AC141" s="302" t="str">
        <f t="shared" si="82"/>
        <v/>
      </c>
      <c r="AD141" s="310"/>
      <c r="AE141" s="310"/>
      <c r="AF141" s="310"/>
      <c r="AG141" s="310"/>
      <c r="AH141" s="375">
        <f t="shared" si="83"/>
        <v>0</v>
      </c>
      <c r="AI141" s="372"/>
      <c r="AJ141" s="372"/>
      <c r="AK141" s="372"/>
      <c r="AL141" s="310"/>
      <c r="AM141" s="310"/>
      <c r="AN141" s="310"/>
      <c r="AO141" s="310"/>
      <c r="AP141" s="310"/>
      <c r="AQ141" s="310"/>
      <c r="AR141" s="310"/>
      <c r="AS141" s="310"/>
      <c r="AT141" s="310"/>
      <c r="AU141" s="310"/>
      <c r="AV141" s="310"/>
      <c r="AW141" s="310"/>
      <c r="AX141" s="310"/>
      <c r="AY141" s="310"/>
      <c r="AZ141" s="310"/>
      <c r="BA141" s="310"/>
      <c r="BB141" s="310"/>
      <c r="BC141" s="310"/>
      <c r="BD141" s="310"/>
      <c r="BE141" s="310"/>
      <c r="BF141" s="310"/>
      <c r="BG141" s="310"/>
      <c r="BH141" s="310"/>
      <c r="BI141" s="310"/>
      <c r="BK141" s="310"/>
      <c r="BL141" s="310"/>
      <c r="BM141" s="310"/>
      <c r="BN141" s="310"/>
      <c r="BO141" s="310"/>
      <c r="BP141" s="310"/>
      <c r="BQ141" s="310"/>
      <c r="BR141" s="310"/>
      <c r="BS141" s="310"/>
      <c r="BT141" s="310"/>
      <c r="BU141" s="310"/>
      <c r="BV141" s="310"/>
      <c r="BW141" s="310"/>
      <c r="BX141" s="310"/>
      <c r="BY141" s="310"/>
      <c r="BZ141" s="310"/>
      <c r="CA141" s="310"/>
      <c r="CB141" s="310"/>
      <c r="CD141" s="315"/>
      <c r="CE141" s="315" t="str">
        <v>P2.6d</v>
      </c>
      <c r="CF141" s="315" t="str">
        <v>Beløp dere har søkt om fra andre inntektskilder (Der det er uavklart hvorvidt søknaden blir innvilget eller avslått)</v>
      </c>
      <c r="CG141" s="315"/>
      <c r="CH141" s="315"/>
      <c r="CI141" s="315"/>
      <c r="CJ141" s="315"/>
      <c r="CK141" s="315"/>
      <c r="CL141" s="315"/>
      <c r="CM141" s="315"/>
      <c r="CN141" s="315">
        <v>0</v>
      </c>
      <c r="CO141" s="319" t="b">
        <f t="shared" si="92"/>
        <v>0</v>
      </c>
      <c r="CP141" s="319" t="b">
        <f t="shared" si="93"/>
        <v>0</v>
      </c>
      <c r="CQ141" s="319" t="b">
        <f t="shared" si="95"/>
        <v>0</v>
      </c>
      <c r="CR141" s="319" t="b">
        <f t="shared" si="74"/>
        <v>0</v>
      </c>
      <c r="CS141" s="430" t="b">
        <f t="shared" si="84"/>
        <v>0</v>
      </c>
      <c r="CT141" s="302" t="str">
        <f t="shared" si="85"/>
        <v/>
      </c>
      <c r="CU141" s="302" t="b">
        <f t="shared" si="86"/>
        <v>1</v>
      </c>
      <c r="CV141" s="319" t="b">
        <f t="shared" si="87"/>
        <v>0</v>
      </c>
      <c r="CW141" s="302" t="str">
        <f>'Forside og oppsummering'!$K$2</f>
        <v>20230131_1336</v>
      </c>
      <c r="CX141" s="302">
        <f t="shared" si="88"/>
        <v>4</v>
      </c>
      <c r="CY141" s="302" t="str">
        <f t="shared" si="89"/>
        <v/>
      </c>
      <c r="CZ141" s="435" t="str">
        <f t="shared" si="76"/>
        <v>P2.6d</v>
      </c>
      <c r="DA141" s="330">
        <f>'Forside og oppsummering'!$E$23</f>
        <v>0</v>
      </c>
      <c r="DB141" s="302" t="str">
        <f t="shared" si="90"/>
        <v>Prosjekt 2</v>
      </c>
      <c r="DC141" s="330" t="str">
        <f t="shared" si="77"/>
        <v>Alternative inntekter for tjenesteutviklingsprosjekt</v>
      </c>
      <c r="DD141" s="431" t="str">
        <f t="shared" si="78"/>
        <v>P2.6d</v>
      </c>
      <c r="DE141" s="302" t="str">
        <f t="shared" si="94"/>
        <v>P_.6d</v>
      </c>
      <c r="DF141" s="302" t="str">
        <f t="shared" si="91"/>
        <v>Beløp dere har søkt om fra andre inntektskilder (Der det er uavklart hvorvidt søknaden blir innvilget eller avslått)</v>
      </c>
      <c r="DG141" s="328">
        <v>0</v>
      </c>
      <c r="DH141" s="328">
        <v>0</v>
      </c>
      <c r="DI141" s="328">
        <v>0</v>
      </c>
      <c r="DJ141" s="328">
        <v>0</v>
      </c>
      <c r="DK141" s="328">
        <v>0</v>
      </c>
      <c r="DL141" s="328">
        <v>0</v>
      </c>
      <c r="DM141" s="328">
        <v>0</v>
      </c>
      <c r="DN141" s="328">
        <v>0</v>
      </c>
      <c r="DO141" s="328" t="str">
        <v>20230131_1336</v>
      </c>
      <c r="DP141" s="328">
        <v>4</v>
      </c>
      <c r="EW141" s="275">
        <v>139</v>
      </c>
    </row>
    <row r="142" spans="5:153" x14ac:dyDescent="0.3">
      <c r="E142" s="262">
        <v>0</v>
      </c>
      <c r="F142" s="262">
        <v>0</v>
      </c>
      <c r="G142" s="262">
        <v>0</v>
      </c>
      <c r="H142" s="262">
        <v>0</v>
      </c>
      <c r="I142" s="275"/>
      <c r="J142" s="275"/>
      <c r="K142" s="302" t="b">
        <f>H142='Kompetansetilskudd og BPA'!$E$12</f>
        <v>0</v>
      </c>
      <c r="L142" s="302" t="b">
        <f t="shared" si="75"/>
        <v>0</v>
      </c>
      <c r="M142" s="302" t="b">
        <f t="shared" si="79"/>
        <v>0</v>
      </c>
      <c r="N142" s="302" t="b">
        <f t="shared" si="80"/>
        <v>0</v>
      </c>
      <c r="O142" s="302" t="b">
        <f t="shared" si="81"/>
        <v>0</v>
      </c>
      <c r="P142" s="302" t="b">
        <f t="shared" si="68"/>
        <v>0</v>
      </c>
      <c r="AC142" s="302" t="str">
        <f t="shared" si="82"/>
        <v/>
      </c>
      <c r="AD142" s="310"/>
      <c r="AE142" s="310"/>
      <c r="AF142" s="310"/>
      <c r="AG142" s="310"/>
      <c r="AH142" s="375">
        <f t="shared" si="83"/>
        <v>0</v>
      </c>
      <c r="AI142" s="372"/>
      <c r="AJ142" s="372"/>
      <c r="AK142" s="372"/>
      <c r="AL142" s="310"/>
      <c r="AM142" s="310"/>
      <c r="AN142" s="310"/>
      <c r="AO142" s="310"/>
      <c r="AP142" s="310"/>
      <c r="AQ142" s="310"/>
      <c r="AR142" s="310"/>
      <c r="AS142" s="310"/>
      <c r="AT142" s="310"/>
      <c r="AU142" s="310"/>
      <c r="AV142" s="310"/>
      <c r="AW142" s="310"/>
      <c r="AX142" s="310"/>
      <c r="AY142" s="310"/>
      <c r="AZ142" s="310"/>
      <c r="BA142" s="310"/>
      <c r="BB142" s="310"/>
      <c r="BC142" s="310"/>
      <c r="BD142" s="310"/>
      <c r="BE142" s="310"/>
      <c r="BF142" s="310"/>
      <c r="BG142" s="310"/>
      <c r="BH142" s="310"/>
      <c r="BI142" s="310"/>
      <c r="BK142" s="310"/>
      <c r="BL142" s="310"/>
      <c r="BM142" s="310"/>
      <c r="BN142" s="310"/>
      <c r="BO142" s="310"/>
      <c r="BP142" s="310"/>
      <c r="BQ142" s="310"/>
      <c r="BR142" s="310"/>
      <c r="BS142" s="310"/>
      <c r="BT142" s="310"/>
      <c r="BU142" s="310"/>
      <c r="BV142" s="310"/>
      <c r="BW142" s="310"/>
      <c r="BX142" s="310"/>
      <c r="BY142" s="310"/>
      <c r="BZ142" s="310"/>
      <c r="CA142" s="310"/>
      <c r="CB142" s="310"/>
      <c r="CD142" s="315"/>
      <c r="CE142" s="315" t="str">
        <v>P2.6e</v>
      </c>
      <c r="CF142" s="315" t="str">
        <v>Beskriv kort med ord hvor dere har søkt om finansiering og beskriv finansieringen.</v>
      </c>
      <c r="CG142" s="315"/>
      <c r="CH142" s="315"/>
      <c r="CI142" s="315"/>
      <c r="CJ142" s="315"/>
      <c r="CK142" s="315"/>
      <c r="CL142" s="315"/>
      <c r="CM142" s="315"/>
      <c r="CN142" s="315">
        <v>0</v>
      </c>
      <c r="CO142" s="319" t="b">
        <f t="shared" si="92"/>
        <v>0</v>
      </c>
      <c r="CP142" s="319" t="b">
        <f t="shared" si="93"/>
        <v>0</v>
      </c>
      <c r="CQ142" s="319" t="b">
        <f t="shared" si="95"/>
        <v>0</v>
      </c>
      <c r="CR142" s="319" t="b">
        <f t="shared" si="74"/>
        <v>0</v>
      </c>
      <c r="CS142" s="430" t="b">
        <f t="shared" si="84"/>
        <v>0</v>
      </c>
      <c r="CT142" s="302" t="str">
        <f t="shared" si="85"/>
        <v/>
      </c>
      <c r="CU142" s="302" t="b">
        <f t="shared" si="86"/>
        <v>1</v>
      </c>
      <c r="CV142" s="319" t="b">
        <f t="shared" si="87"/>
        <v>0</v>
      </c>
      <c r="CW142" s="302" t="str">
        <f>'Forside og oppsummering'!$K$2</f>
        <v>20230131_1336</v>
      </c>
      <c r="CX142" s="302">
        <f t="shared" si="88"/>
        <v>4</v>
      </c>
      <c r="CY142" s="302" t="str">
        <f t="shared" si="89"/>
        <v/>
      </c>
      <c r="CZ142" s="435" t="str">
        <f t="shared" si="76"/>
        <v>P2.6e</v>
      </c>
      <c r="DA142" s="330">
        <f>'Forside og oppsummering'!$E$23</f>
        <v>0</v>
      </c>
      <c r="DB142" s="302" t="str">
        <f t="shared" si="90"/>
        <v>Prosjekt 2</v>
      </c>
      <c r="DC142" s="330" t="str">
        <f t="shared" si="77"/>
        <v>Alternative inntekter for tjenesteutviklingsprosjekt</v>
      </c>
      <c r="DD142" s="431" t="str">
        <f t="shared" si="78"/>
        <v>P2.6e</v>
      </c>
      <c r="DE142" s="302" t="str">
        <f t="shared" si="94"/>
        <v>P_.6e</v>
      </c>
      <c r="DF142" s="302" t="str">
        <f t="shared" si="91"/>
        <v>Beskriv kort med ord hvor dere har søkt om finansiering og beskriv finansieringen.</v>
      </c>
      <c r="DG142" s="328">
        <v>0</v>
      </c>
      <c r="DH142" s="328">
        <v>0</v>
      </c>
      <c r="DI142" s="328">
        <v>0</v>
      </c>
      <c r="DJ142" s="328">
        <v>0</v>
      </c>
      <c r="DK142" s="328">
        <v>0</v>
      </c>
      <c r="DL142" s="328">
        <v>0</v>
      </c>
      <c r="DM142" s="328">
        <v>0</v>
      </c>
      <c r="DN142" s="328">
        <v>0</v>
      </c>
      <c r="DO142" s="328" t="str">
        <v>20230131_1336</v>
      </c>
      <c r="DP142" s="328">
        <v>4</v>
      </c>
      <c r="EW142" s="275">
        <v>140</v>
      </c>
    </row>
    <row r="143" spans="5:153" x14ac:dyDescent="0.3">
      <c r="E143" s="262">
        <v>0</v>
      </c>
      <c r="F143" s="262">
        <v>0</v>
      </c>
      <c r="G143" s="262">
        <v>0</v>
      </c>
      <c r="H143" s="262">
        <v>0</v>
      </c>
      <c r="I143" s="275"/>
      <c r="J143" s="275"/>
      <c r="K143" s="302" t="b">
        <f>H143='Kompetansetilskudd og BPA'!$E$12</f>
        <v>0</v>
      </c>
      <c r="L143" s="302" t="b">
        <f t="shared" si="75"/>
        <v>0</v>
      </c>
      <c r="M143" s="302" t="b">
        <f t="shared" si="79"/>
        <v>0</v>
      </c>
      <c r="N143" s="302" t="b">
        <f t="shared" si="80"/>
        <v>0</v>
      </c>
      <c r="O143" s="302" t="b">
        <f t="shared" si="81"/>
        <v>0</v>
      </c>
      <c r="P143" s="302" t="b">
        <f t="shared" ref="P143:P150" si="96">IF(N143=1,F143,IF(N143=2,G143,IF(N143=3,H143,IF(N143=5,J143,IF(N143=6,H143)))))</f>
        <v>0</v>
      </c>
      <c r="AC143" s="302" t="str">
        <f t="shared" si="82"/>
        <v/>
      </c>
      <c r="AD143" s="310"/>
      <c r="AE143" s="310"/>
      <c r="AF143" s="310"/>
      <c r="AG143" s="310"/>
      <c r="AH143" s="375">
        <f t="shared" si="83"/>
        <v>0</v>
      </c>
      <c r="AI143" s="372"/>
      <c r="AJ143" s="372"/>
      <c r="AK143" s="372"/>
      <c r="AL143" s="310"/>
      <c r="AM143" s="310"/>
      <c r="AN143" s="310"/>
      <c r="AO143" s="310"/>
      <c r="AP143" s="310"/>
      <c r="AQ143" s="310"/>
      <c r="AR143" s="310"/>
      <c r="AS143" s="310"/>
      <c r="AT143" s="310"/>
      <c r="AU143" s="310"/>
      <c r="AV143" s="310"/>
      <c r="AW143" s="310"/>
      <c r="AX143" s="310"/>
      <c r="AY143" s="310"/>
      <c r="AZ143" s="310"/>
      <c r="BA143" s="310"/>
      <c r="BB143" s="310"/>
      <c r="BC143" s="310"/>
      <c r="BD143" s="310"/>
      <c r="BE143" s="310"/>
      <c r="BF143" s="310"/>
      <c r="BG143" s="310"/>
      <c r="BH143" s="310"/>
      <c r="BI143" s="310"/>
      <c r="BK143" s="310"/>
      <c r="BL143" s="310"/>
      <c r="BM143" s="310"/>
      <c r="BN143" s="310"/>
      <c r="BO143" s="310"/>
      <c r="BP143" s="310"/>
      <c r="BQ143" s="310"/>
      <c r="BR143" s="310"/>
      <c r="BS143" s="310"/>
      <c r="BT143" s="310"/>
      <c r="BU143" s="310"/>
      <c r="BV143" s="310"/>
      <c r="BW143" s="310"/>
      <c r="BX143" s="310"/>
      <c r="BY143" s="310"/>
      <c r="BZ143" s="310"/>
      <c r="CA143" s="310"/>
      <c r="CB143" s="310"/>
      <c r="CO143" s="319" t="b">
        <f t="shared" si="92"/>
        <v>0</v>
      </c>
      <c r="CP143" s="319" t="b">
        <f t="shared" si="93"/>
        <v>0</v>
      </c>
      <c r="CQ143" s="319" t="b">
        <f t="shared" si="95"/>
        <v>0</v>
      </c>
      <c r="CR143" s="319" t="b">
        <f t="shared" si="74"/>
        <v>1</v>
      </c>
      <c r="CS143" s="430" t="b">
        <f t="shared" si="84"/>
        <v>1</v>
      </c>
      <c r="CT143" s="302" t="str">
        <f t="shared" si="85"/>
        <v/>
      </c>
      <c r="CU143" s="302" t="b">
        <f t="shared" si="86"/>
        <v>1</v>
      </c>
      <c r="CV143" s="319" t="b">
        <f t="shared" si="87"/>
        <v>0</v>
      </c>
      <c r="CW143" s="302" t="str">
        <f>'Forside og oppsummering'!$K$2</f>
        <v>20230131_1336</v>
      </c>
      <c r="CX143" s="302">
        <f t="shared" si="88"/>
        <v>6</v>
      </c>
      <c r="CY143" s="302" t="str">
        <f t="shared" si="89"/>
        <v/>
      </c>
      <c r="CZ143" s="435">
        <f t="shared" si="76"/>
        <v>0</v>
      </c>
      <c r="DA143" s="330">
        <f>'Forside og oppsummering'!$E$23</f>
        <v>0</v>
      </c>
      <c r="DB143" s="302" t="str">
        <f t="shared" si="90"/>
        <v>Prosjekt 2</v>
      </c>
      <c r="DC143" s="330" t="str">
        <f t="shared" si="77"/>
        <v>Alternative inntekter for tjenesteutviklingsprosjekt</v>
      </c>
      <c r="DD143" s="431" t="str">
        <f t="shared" si="78"/>
        <v>P2.6e_end</v>
      </c>
      <c r="DE143" s="302" t="str">
        <f t="shared" si="94"/>
        <v>P_.6e_end</v>
      </c>
      <c r="DF143" s="302" t="str">
        <f t="shared" si="91"/>
        <v/>
      </c>
      <c r="DG143" s="328">
        <v>0</v>
      </c>
      <c r="DH143" s="328">
        <v>0</v>
      </c>
      <c r="DI143" s="328">
        <v>0</v>
      </c>
      <c r="DJ143" s="328">
        <v>0</v>
      </c>
      <c r="DK143" s="328">
        <v>0</v>
      </c>
      <c r="DL143" s="328">
        <v>0</v>
      </c>
      <c r="DM143" s="328">
        <v>0</v>
      </c>
      <c r="DN143" s="328">
        <v>0</v>
      </c>
      <c r="DO143" s="328" t="str">
        <v>20230131_1336</v>
      </c>
      <c r="DP143" s="328">
        <v>6</v>
      </c>
      <c r="EW143" s="436">
        <v>141</v>
      </c>
    </row>
    <row r="144" spans="5:153" x14ac:dyDescent="0.3">
      <c r="E144" s="262">
        <v>0</v>
      </c>
      <c r="F144" s="262">
        <v>0</v>
      </c>
      <c r="G144" s="262">
        <v>0</v>
      </c>
      <c r="H144" s="262">
        <v>0</v>
      </c>
      <c r="I144" s="275"/>
      <c r="J144" s="275"/>
      <c r="K144" s="302" t="b">
        <f>H144='Kompetansetilskudd og BPA'!$E$12</f>
        <v>0</v>
      </c>
      <c r="L144" s="302" t="b">
        <f t="shared" si="75"/>
        <v>0</v>
      </c>
      <c r="M144" s="302" t="b">
        <f t="shared" si="79"/>
        <v>0</v>
      </c>
      <c r="N144" s="302" t="b">
        <f t="shared" si="80"/>
        <v>0</v>
      </c>
      <c r="O144" s="302" t="b">
        <f t="shared" si="81"/>
        <v>0</v>
      </c>
      <c r="P144" s="302" t="b">
        <f t="shared" si="96"/>
        <v>0</v>
      </c>
      <c r="AC144" s="302" t="str">
        <f t="shared" si="82"/>
        <v/>
      </c>
      <c r="AD144" s="310"/>
      <c r="AE144" s="310"/>
      <c r="AF144" s="310"/>
      <c r="AG144" s="310"/>
      <c r="AH144" s="375">
        <f t="shared" si="83"/>
        <v>0</v>
      </c>
      <c r="AI144" s="372"/>
      <c r="AJ144" s="372"/>
      <c r="AK144" s="372"/>
      <c r="AL144" s="310"/>
      <c r="AM144" s="310"/>
      <c r="AN144" s="310"/>
      <c r="AO144" s="310"/>
      <c r="AP144" s="310"/>
      <c r="AQ144" s="310"/>
      <c r="AR144" s="310"/>
      <c r="AS144" s="310"/>
      <c r="AT144" s="310"/>
      <c r="AU144" s="310"/>
      <c r="AV144" s="310"/>
      <c r="AW144" s="310"/>
      <c r="AX144" s="310"/>
      <c r="AY144" s="310"/>
      <c r="AZ144" s="310"/>
      <c r="BA144" s="310"/>
      <c r="BB144" s="310"/>
      <c r="BC144" s="310"/>
      <c r="BD144" s="310"/>
      <c r="BE144" s="310"/>
      <c r="BF144" s="310"/>
      <c r="BG144" s="310"/>
      <c r="BH144" s="310"/>
      <c r="BI144" s="310"/>
      <c r="BK144" s="310"/>
      <c r="BL144" s="310"/>
      <c r="BM144" s="310"/>
      <c r="BN144" s="310"/>
      <c r="BO144" s="310"/>
      <c r="BP144" s="310"/>
      <c r="BQ144" s="310"/>
      <c r="BR144" s="310"/>
      <c r="BS144" s="310"/>
      <c r="BT144" s="310"/>
      <c r="BU144" s="310"/>
      <c r="BV144" s="310"/>
      <c r="BW144" s="310"/>
      <c r="BX144" s="310"/>
      <c r="BY144" s="310"/>
      <c r="BZ144" s="310"/>
      <c r="CA144" s="310"/>
      <c r="CB144" s="310"/>
      <c r="CD144" s="329" t="str">
        <f>'Prosjekt 2'!$C$67</f>
        <v>P2.7</v>
      </c>
      <c r="CE144" s="329" t="str">
        <f>'Prosjekt 2'!$D$67</f>
        <v>Budsjett for tjenesteutviklingsprosjekt 2.</v>
      </c>
      <c r="CF144" s="329"/>
      <c r="CG144" s="329"/>
      <c r="CH144" s="329"/>
      <c r="CI144" s="329"/>
      <c r="CJ144" s="329"/>
      <c r="CK144" s="329"/>
      <c r="CL144" s="329"/>
      <c r="CM144" s="329"/>
      <c r="CN144" s="329"/>
      <c r="CO144" s="319" t="b">
        <f t="shared" si="92"/>
        <v>1</v>
      </c>
      <c r="CP144" s="319" t="b">
        <f t="shared" si="93"/>
        <v>0</v>
      </c>
      <c r="CQ144" s="319" t="b">
        <f t="shared" si="95"/>
        <v>0</v>
      </c>
      <c r="CR144" s="319" t="b">
        <f t="shared" si="74"/>
        <v>0</v>
      </c>
      <c r="CS144" s="430" t="b">
        <f t="shared" si="84"/>
        <v>0</v>
      </c>
      <c r="CT144" s="302" t="str">
        <f t="shared" si="85"/>
        <v/>
      </c>
      <c r="CU144" s="302" t="b">
        <f t="shared" si="86"/>
        <v>1</v>
      </c>
      <c r="CV144" s="319" t="b">
        <f t="shared" si="87"/>
        <v>0</v>
      </c>
      <c r="CW144" s="302" t="str">
        <f>'Forside og oppsummering'!$K$2</f>
        <v>20230131_1336</v>
      </c>
      <c r="CX144" s="302">
        <f t="shared" si="88"/>
        <v>2</v>
      </c>
      <c r="CY144" s="302" t="str">
        <f t="shared" si="89"/>
        <v/>
      </c>
      <c r="CZ144" s="435" t="str">
        <f t="shared" si="76"/>
        <v>P2.7</v>
      </c>
      <c r="DA144" s="330">
        <f>'Forside og oppsummering'!$E$23</f>
        <v>0</v>
      </c>
      <c r="DB144" s="302" t="str">
        <f t="shared" si="90"/>
        <v>Prosjekt 2</v>
      </c>
      <c r="DC144" s="330" t="str">
        <f t="shared" si="77"/>
        <v>Budsjett for tjenesteutviklingsprosjekt 2.</v>
      </c>
      <c r="DD144" s="431" t="str">
        <f t="shared" si="78"/>
        <v>P2.7</v>
      </c>
      <c r="DE144" s="302" t="str">
        <f t="shared" si="94"/>
        <v>P_.7</v>
      </c>
      <c r="DF144" s="302">
        <f t="shared" si="91"/>
        <v>0</v>
      </c>
      <c r="DG144" s="328">
        <v>0</v>
      </c>
      <c r="DH144" s="328">
        <v>0</v>
      </c>
      <c r="DI144" s="328">
        <v>0</v>
      </c>
      <c r="DJ144" s="328">
        <v>0</v>
      </c>
      <c r="DK144" s="328">
        <v>0</v>
      </c>
      <c r="DL144" s="328">
        <v>0</v>
      </c>
      <c r="DM144" s="328">
        <v>0</v>
      </c>
      <c r="DN144" s="328">
        <v>0</v>
      </c>
      <c r="DO144" s="328" t="str">
        <v>20230131_1336</v>
      </c>
      <c r="DP144" s="328">
        <v>2</v>
      </c>
      <c r="EW144" s="275">
        <v>142</v>
      </c>
    </row>
    <row r="145" spans="5:153" x14ac:dyDescent="0.3">
      <c r="E145" s="262">
        <v>0</v>
      </c>
      <c r="F145" s="262">
        <v>0</v>
      </c>
      <c r="G145" s="262">
        <v>0</v>
      </c>
      <c r="H145" s="262">
        <v>0</v>
      </c>
      <c r="I145" s="275"/>
      <c r="J145" s="275"/>
      <c r="K145" s="302" t="b">
        <f>H145='Kompetansetilskudd og BPA'!$E$12</f>
        <v>0</v>
      </c>
      <c r="L145" s="302" t="b">
        <f t="shared" si="75"/>
        <v>0</v>
      </c>
      <c r="M145" s="302" t="b">
        <f t="shared" si="79"/>
        <v>0</v>
      </c>
      <c r="N145" s="302" t="b">
        <f t="shared" si="80"/>
        <v>0</v>
      </c>
      <c r="O145" s="302" t="b">
        <f t="shared" si="81"/>
        <v>0</v>
      </c>
      <c r="P145" s="302" t="b">
        <f t="shared" si="96"/>
        <v>0</v>
      </c>
      <c r="AC145" s="302" t="str">
        <f t="shared" si="82"/>
        <v/>
      </c>
      <c r="AD145" s="310"/>
      <c r="AE145" s="310"/>
      <c r="AF145" s="310"/>
      <c r="AG145" s="310"/>
      <c r="AH145" s="375">
        <f t="shared" si="83"/>
        <v>0</v>
      </c>
      <c r="AI145" s="372"/>
      <c r="AJ145" s="372"/>
      <c r="AK145" s="372"/>
      <c r="AL145" s="310"/>
      <c r="AM145" s="310"/>
      <c r="AN145" s="310"/>
      <c r="AO145" s="310"/>
      <c r="AP145" s="310"/>
      <c r="AQ145" s="310"/>
      <c r="AR145" s="310"/>
      <c r="AS145" s="310"/>
      <c r="AT145" s="310"/>
      <c r="AU145" s="310"/>
      <c r="AV145" s="310"/>
      <c r="AW145" s="310"/>
      <c r="AX145" s="310"/>
      <c r="AY145" s="310"/>
      <c r="AZ145" s="310"/>
      <c r="BA145" s="310"/>
      <c r="BB145" s="310"/>
      <c r="BC145" s="310"/>
      <c r="BD145" s="310"/>
      <c r="BE145" s="310"/>
      <c r="BF145" s="310"/>
      <c r="BG145" s="310"/>
      <c r="BH145" s="310"/>
      <c r="BI145" s="310"/>
      <c r="BK145" s="310"/>
      <c r="BL145" s="310"/>
      <c r="BM145" s="310"/>
      <c r="BN145" s="310"/>
      <c r="BO145" s="310"/>
      <c r="BP145" s="310"/>
      <c r="BQ145" s="310"/>
      <c r="BR145" s="310"/>
      <c r="BS145" s="310"/>
      <c r="BT145" s="310"/>
      <c r="BU145" s="310"/>
      <c r="BV145" s="310"/>
      <c r="BW145" s="310"/>
      <c r="BX145" s="310"/>
      <c r="BY145" s="310"/>
      <c r="BZ145" s="310"/>
      <c r="CA145" s="310"/>
      <c r="CB145" s="310"/>
      <c r="CD145" s="329"/>
      <c r="CE145" s="329" t="str">
        <f>_xlfn.CONCAT(CD144,"a")</f>
        <v>P2.7a</v>
      </c>
      <c r="CF145" s="329" t="str" cm="1">
        <f t="array" ref="CF145:CF146">TRANSPOSE('Prosjekt 2'!$G$71:$H$71)</f>
        <v>Kostnader</v>
      </c>
      <c r="CG145" s="329"/>
      <c r="CH145" s="329"/>
      <c r="CI145" s="329"/>
      <c r="CJ145" s="329"/>
      <c r="CK145" s="329"/>
      <c r="CL145" s="329"/>
      <c r="CM145" s="329"/>
      <c r="CN145" s="329">
        <f>'Prosjekt 2'!$G$73</f>
        <v>0</v>
      </c>
      <c r="CO145" s="319" t="b">
        <f t="shared" si="92"/>
        <v>0</v>
      </c>
      <c r="CP145" s="319" t="b">
        <f t="shared" si="93"/>
        <v>0</v>
      </c>
      <c r="CQ145" s="319" t="b">
        <f t="shared" si="95"/>
        <v>0</v>
      </c>
      <c r="CR145" s="319" t="b">
        <f t="shared" si="74"/>
        <v>0</v>
      </c>
      <c r="CS145" s="430" t="b">
        <f t="shared" si="84"/>
        <v>0</v>
      </c>
      <c r="CT145" s="302" t="str">
        <f t="shared" si="85"/>
        <v/>
      </c>
      <c r="CU145" s="302" t="b">
        <f t="shared" si="86"/>
        <v>1</v>
      </c>
      <c r="CV145" s="319" t="b">
        <f t="shared" si="87"/>
        <v>0</v>
      </c>
      <c r="CW145" s="302" t="str">
        <f>'Forside og oppsummering'!$K$2</f>
        <v>20230131_1336</v>
      </c>
      <c r="CX145" s="302">
        <f t="shared" si="88"/>
        <v>4</v>
      </c>
      <c r="CY145" s="302" t="str">
        <f t="shared" si="89"/>
        <v/>
      </c>
      <c r="CZ145" s="435" t="str">
        <f t="shared" si="76"/>
        <v>P2.7a</v>
      </c>
      <c r="DA145" s="330">
        <f>'Forside og oppsummering'!$E$23</f>
        <v>0</v>
      </c>
      <c r="DB145" s="302" t="str">
        <f t="shared" si="90"/>
        <v>Prosjekt 2</v>
      </c>
      <c r="DC145" s="330" t="str">
        <f t="shared" si="77"/>
        <v>Budsjett for tjenesteutviklingsprosjekt 2.</v>
      </c>
      <c r="DD145" s="431" t="str">
        <f t="shared" si="78"/>
        <v>P2.7a</v>
      </c>
      <c r="DE145" s="302" t="str">
        <f t="shared" si="94"/>
        <v>P_.7a</v>
      </c>
      <c r="DF145" s="302" t="str">
        <f t="shared" si="91"/>
        <v>Kostnader</v>
      </c>
      <c r="DG145" s="328">
        <v>0</v>
      </c>
      <c r="DH145" s="328">
        <v>0</v>
      </c>
      <c r="DI145" s="328">
        <v>0</v>
      </c>
      <c r="DJ145" s="328">
        <v>0</v>
      </c>
      <c r="DK145" s="328">
        <v>0</v>
      </c>
      <c r="DL145" s="328">
        <v>0</v>
      </c>
      <c r="DM145" s="328">
        <v>0</v>
      </c>
      <c r="DN145" s="328">
        <v>0</v>
      </c>
      <c r="DO145" s="328" t="str">
        <v>20230131_1336</v>
      </c>
      <c r="DP145" s="328">
        <v>4</v>
      </c>
      <c r="EW145" s="275">
        <v>143</v>
      </c>
    </row>
    <row r="146" spans="5:153" x14ac:dyDescent="0.3">
      <c r="E146" s="262">
        <v>0</v>
      </c>
      <c r="F146" s="262">
        <v>0</v>
      </c>
      <c r="G146" s="262">
        <v>0</v>
      </c>
      <c r="H146" s="262">
        <v>0</v>
      </c>
      <c r="I146" s="275"/>
      <c r="J146" s="275"/>
      <c r="K146" s="302" t="b">
        <f>H146='Kompetansetilskudd og BPA'!$E$12</f>
        <v>0</v>
      </c>
      <c r="L146" s="302" t="b">
        <f t="shared" si="75"/>
        <v>0</v>
      </c>
      <c r="M146" s="302" t="b">
        <f t="shared" si="79"/>
        <v>0</v>
      </c>
      <c r="N146" s="302" t="b">
        <f t="shared" si="80"/>
        <v>0</v>
      </c>
      <c r="O146" s="302" t="b">
        <f t="shared" si="81"/>
        <v>0</v>
      </c>
      <c r="P146" s="302" t="b">
        <f t="shared" si="96"/>
        <v>0</v>
      </c>
      <c r="AC146" s="302" t="str">
        <f t="shared" si="82"/>
        <v/>
      </c>
      <c r="AD146" s="310"/>
      <c r="AE146" s="310"/>
      <c r="AF146" s="310"/>
      <c r="AG146" s="310"/>
      <c r="AH146" s="375">
        <f t="shared" si="83"/>
        <v>0</v>
      </c>
      <c r="AI146" s="372"/>
      <c r="AJ146" s="372"/>
      <c r="AK146" s="372"/>
      <c r="AL146" s="310"/>
      <c r="AM146" s="310"/>
      <c r="AN146" s="310"/>
      <c r="AO146" s="310"/>
      <c r="AP146" s="310"/>
      <c r="AQ146" s="310"/>
      <c r="AR146" s="310"/>
      <c r="AS146" s="310"/>
      <c r="AT146" s="310"/>
      <c r="AU146" s="310"/>
      <c r="AV146" s="310"/>
      <c r="AW146" s="310"/>
      <c r="AX146" s="310"/>
      <c r="AY146" s="310"/>
      <c r="AZ146" s="310"/>
      <c r="BA146" s="310"/>
      <c r="BB146" s="310"/>
      <c r="BC146" s="310"/>
      <c r="BD146" s="310"/>
      <c r="BE146" s="310"/>
      <c r="BF146" s="310"/>
      <c r="BG146" s="310"/>
      <c r="BH146" s="310"/>
      <c r="BI146" s="310"/>
      <c r="BK146" s="310"/>
      <c r="BL146" s="310"/>
      <c r="BM146" s="310"/>
      <c r="BN146" s="310"/>
      <c r="BO146" s="310"/>
      <c r="BP146" s="310"/>
      <c r="BQ146" s="310"/>
      <c r="BR146" s="310"/>
      <c r="BS146" s="310"/>
      <c r="BT146" s="310"/>
      <c r="BU146" s="310"/>
      <c r="BV146" s="310"/>
      <c r="BW146" s="310"/>
      <c r="BX146" s="310"/>
      <c r="BY146" s="310"/>
      <c r="BZ146" s="310"/>
      <c r="CA146" s="310"/>
      <c r="CB146" s="310"/>
      <c r="CD146" s="329"/>
      <c r="CE146" s="329" t="str">
        <f>_xlfn.CONCAT(CD144,"b")</f>
        <v>P2.7b</v>
      </c>
      <c r="CF146" s="329" t="str">
        <v>Andre inntekter</v>
      </c>
      <c r="CG146" s="329"/>
      <c r="CH146" s="329"/>
      <c r="CI146" s="329"/>
      <c r="CJ146" s="329"/>
      <c r="CK146" s="329"/>
      <c r="CL146" s="329"/>
      <c r="CM146" s="329"/>
      <c r="CN146" s="329">
        <f>'Prosjekt 2'!$H$73</f>
        <v>0</v>
      </c>
      <c r="CO146" s="319" t="b">
        <f t="shared" si="92"/>
        <v>0</v>
      </c>
      <c r="CP146" s="319" t="b">
        <f t="shared" si="93"/>
        <v>0</v>
      </c>
      <c r="CQ146" s="319" t="b">
        <f t="shared" si="95"/>
        <v>0</v>
      </c>
      <c r="CR146" s="319" t="b">
        <f t="shared" si="74"/>
        <v>0</v>
      </c>
      <c r="CS146" s="430" t="b">
        <f t="shared" si="84"/>
        <v>0</v>
      </c>
      <c r="CT146" s="302" t="str">
        <f t="shared" si="85"/>
        <v/>
      </c>
      <c r="CU146" s="302" t="b">
        <f t="shared" si="86"/>
        <v>1</v>
      </c>
      <c r="CV146" s="319" t="b">
        <f t="shared" si="87"/>
        <v>0</v>
      </c>
      <c r="CW146" s="302" t="str">
        <f>'Forside og oppsummering'!$K$2</f>
        <v>20230131_1336</v>
      </c>
      <c r="CX146" s="302">
        <f t="shared" si="88"/>
        <v>4</v>
      </c>
      <c r="CY146" s="302" t="str">
        <f t="shared" si="89"/>
        <v/>
      </c>
      <c r="CZ146" s="435" t="str">
        <f t="shared" si="76"/>
        <v>P2.7b</v>
      </c>
      <c r="DA146" s="330">
        <f>'Forside og oppsummering'!$E$23</f>
        <v>0</v>
      </c>
      <c r="DB146" s="302" t="str">
        <f t="shared" si="90"/>
        <v>Prosjekt 2</v>
      </c>
      <c r="DC146" s="330" t="str">
        <f t="shared" si="77"/>
        <v>Budsjett for tjenesteutviklingsprosjekt 2.</v>
      </c>
      <c r="DD146" s="431" t="str">
        <f t="shared" si="78"/>
        <v>P2.7b</v>
      </c>
      <c r="DE146" s="302" t="str">
        <f t="shared" si="94"/>
        <v>P_.7b</v>
      </c>
      <c r="DF146" s="302" t="str">
        <f t="shared" si="91"/>
        <v>Andre inntekter</v>
      </c>
      <c r="DG146" s="328">
        <v>0</v>
      </c>
      <c r="DH146" s="328">
        <v>0</v>
      </c>
      <c r="DI146" s="328">
        <v>0</v>
      </c>
      <c r="DJ146" s="328">
        <v>0</v>
      </c>
      <c r="DK146" s="328">
        <v>0</v>
      </c>
      <c r="DL146" s="328">
        <v>0</v>
      </c>
      <c r="DM146" s="328">
        <v>0</v>
      </c>
      <c r="DN146" s="328">
        <v>0</v>
      </c>
      <c r="DO146" s="328" t="str">
        <v>20230131_1336</v>
      </c>
      <c r="DP146" s="328">
        <v>4</v>
      </c>
      <c r="EW146" s="275">
        <v>144</v>
      </c>
    </row>
    <row r="147" spans="5:153" x14ac:dyDescent="0.3">
      <c r="E147" s="262">
        <v>0</v>
      </c>
      <c r="F147" s="262">
        <v>0</v>
      </c>
      <c r="G147" s="262">
        <v>0</v>
      </c>
      <c r="H147" s="262">
        <v>0</v>
      </c>
      <c r="I147" s="275"/>
      <c r="J147" s="275"/>
      <c r="K147" s="302" t="b">
        <f>H147='Kompetansetilskudd og BPA'!$E$12</f>
        <v>0</v>
      </c>
      <c r="L147" s="302" t="b">
        <f t="shared" si="75"/>
        <v>0</v>
      </c>
      <c r="M147" s="302" t="b">
        <f t="shared" si="79"/>
        <v>0</v>
      </c>
      <c r="N147" s="302" t="b">
        <f t="shared" si="80"/>
        <v>0</v>
      </c>
      <c r="O147" s="302" t="b">
        <f t="shared" si="81"/>
        <v>0</v>
      </c>
      <c r="P147" s="302" t="b">
        <f t="shared" si="96"/>
        <v>0</v>
      </c>
      <c r="AC147" s="302" t="str">
        <f t="shared" si="82"/>
        <v/>
      </c>
      <c r="AD147" s="310"/>
      <c r="AE147" s="310"/>
      <c r="AF147" s="310"/>
      <c r="AG147" s="310"/>
      <c r="AH147" s="375">
        <f t="shared" si="83"/>
        <v>0</v>
      </c>
      <c r="AI147" s="372"/>
      <c r="AJ147" s="372"/>
      <c r="AK147" s="372"/>
      <c r="AL147" s="310"/>
      <c r="AM147" s="310"/>
      <c r="AN147" s="310"/>
      <c r="AO147" s="310"/>
      <c r="AP147" s="310"/>
      <c r="AQ147" s="310"/>
      <c r="AR147" s="310"/>
      <c r="AS147" s="310"/>
      <c r="AT147" s="310"/>
      <c r="AU147" s="310"/>
      <c r="AV147" s="310"/>
      <c r="AW147" s="310"/>
      <c r="AX147" s="310"/>
      <c r="AY147" s="310"/>
      <c r="AZ147" s="310"/>
      <c r="BA147" s="310"/>
      <c r="BB147" s="310"/>
      <c r="BC147" s="310"/>
      <c r="BD147" s="310"/>
      <c r="BE147" s="310"/>
      <c r="BF147" s="310"/>
      <c r="BG147" s="310"/>
      <c r="BH147" s="310"/>
      <c r="BI147" s="310"/>
      <c r="BK147" s="310"/>
      <c r="BL147" s="310"/>
      <c r="BM147" s="310"/>
      <c r="BN147" s="310"/>
      <c r="BO147" s="310"/>
      <c r="BP147" s="310"/>
      <c r="BQ147" s="310"/>
      <c r="BR147" s="310"/>
      <c r="BS147" s="310"/>
      <c r="BT147" s="310"/>
      <c r="BU147" s="310"/>
      <c r="BV147" s="310"/>
      <c r="BW147" s="310"/>
      <c r="BX147" s="310"/>
      <c r="BY147" s="310"/>
      <c r="BZ147" s="310"/>
      <c r="CA147" s="310"/>
      <c r="CB147" s="310"/>
      <c r="CD147" s="329"/>
      <c r="CE147" s="329" t="str">
        <f>_xlfn.CONCAT(CD144,"c")</f>
        <v>P2.7c</v>
      </c>
      <c r="CF147" s="275" t="s">
        <v>224</v>
      </c>
      <c r="CG147" s="329"/>
      <c r="CH147" s="329"/>
      <c r="CI147" s="329">
        <f>'Prosjekt 2'!$F$73</f>
        <v>0</v>
      </c>
      <c r="CJ147" s="329">
        <f>'Prosjekt 2'!$I$73</f>
        <v>0</v>
      </c>
      <c r="CK147" s="329"/>
      <c r="CL147" s="329"/>
      <c r="CM147" s="329">
        <f>'Prosjekt 2'!$J$73</f>
        <v>0</v>
      </c>
      <c r="CN147" s="329"/>
      <c r="CO147" s="319" t="b">
        <f t="shared" si="92"/>
        <v>0</v>
      </c>
      <c r="CP147" s="319" t="b">
        <f t="shared" si="93"/>
        <v>0</v>
      </c>
      <c r="CQ147" s="319" t="b">
        <f t="shared" si="95"/>
        <v>1</v>
      </c>
      <c r="CR147" s="319" t="b">
        <f t="shared" si="74"/>
        <v>0</v>
      </c>
      <c r="CS147" s="430" t="b">
        <f t="shared" si="84"/>
        <v>0</v>
      </c>
      <c r="CT147" s="302" t="str">
        <f t="shared" si="85"/>
        <v/>
      </c>
      <c r="CU147" s="302" t="b">
        <f t="shared" si="86"/>
        <v>1</v>
      </c>
      <c r="CV147" s="319" t="b">
        <f t="shared" si="87"/>
        <v>0</v>
      </c>
      <c r="CW147" s="302" t="str">
        <f>'Forside og oppsummering'!$K$2</f>
        <v>20230131_1336</v>
      </c>
      <c r="CX147" s="302">
        <f t="shared" si="88"/>
        <v>7</v>
      </c>
      <c r="CY147" s="302" t="str">
        <f t="shared" si="89"/>
        <v/>
      </c>
      <c r="CZ147" s="435" t="str">
        <f t="shared" si="76"/>
        <v>P2.7c</v>
      </c>
      <c r="DA147" s="330">
        <f>'Forside og oppsummering'!$E$23</f>
        <v>0</v>
      </c>
      <c r="DB147" s="302" t="str">
        <f t="shared" si="90"/>
        <v>Prosjekt 2</v>
      </c>
      <c r="DC147" s="330" t="str">
        <f t="shared" si="77"/>
        <v>Budsjett for tjenesteutviklingsprosjekt 2.</v>
      </c>
      <c r="DD147" s="431" t="str">
        <f t="shared" si="78"/>
        <v>P2.7c</v>
      </c>
      <c r="DE147" s="302" t="str">
        <f t="shared" si="94"/>
        <v>P_.7c</v>
      </c>
      <c r="DF147" s="302" t="str">
        <f t="shared" si="91"/>
        <v>Søknad</v>
      </c>
      <c r="DG147" s="328">
        <v>0</v>
      </c>
      <c r="DH147" s="328">
        <v>0</v>
      </c>
      <c r="DI147" s="328">
        <v>0</v>
      </c>
      <c r="DJ147" s="328">
        <v>0</v>
      </c>
      <c r="DK147" s="328">
        <v>0</v>
      </c>
      <c r="DL147" s="328">
        <v>0</v>
      </c>
      <c r="DM147" s="328">
        <v>0</v>
      </c>
      <c r="DN147" s="328">
        <v>0</v>
      </c>
      <c r="DO147" s="328" t="str">
        <v>20230131_1336</v>
      </c>
      <c r="DP147" s="328">
        <v>7</v>
      </c>
      <c r="EW147" s="275">
        <v>145</v>
      </c>
    </row>
    <row r="148" spans="5:153" x14ac:dyDescent="0.3">
      <c r="E148" s="262">
        <v>0</v>
      </c>
      <c r="F148" s="262">
        <v>0</v>
      </c>
      <c r="G148" s="262">
        <v>0</v>
      </c>
      <c r="H148" s="262">
        <v>0</v>
      </c>
      <c r="I148" s="275"/>
      <c r="J148" s="275"/>
      <c r="K148" s="302" t="b">
        <f>H148='Kompetansetilskudd og BPA'!$E$12</f>
        <v>0</v>
      </c>
      <c r="L148" s="302" t="b">
        <f t="shared" si="75"/>
        <v>0</v>
      </c>
      <c r="M148" s="302" t="b">
        <f t="shared" si="79"/>
        <v>0</v>
      </c>
      <c r="N148" s="302" t="b">
        <f t="shared" si="80"/>
        <v>0</v>
      </c>
      <c r="O148" s="302" t="b">
        <f t="shared" si="81"/>
        <v>0</v>
      </c>
      <c r="P148" s="302" t="b">
        <f t="shared" si="96"/>
        <v>0</v>
      </c>
      <c r="AC148" s="302" t="str">
        <f t="shared" si="82"/>
        <v/>
      </c>
      <c r="AD148" s="310"/>
      <c r="AE148" s="310"/>
      <c r="AF148" s="310"/>
      <c r="AG148" s="310"/>
      <c r="AH148" s="375">
        <f t="shared" si="83"/>
        <v>0</v>
      </c>
      <c r="AI148" s="372"/>
      <c r="AJ148" s="372"/>
      <c r="AK148" s="372"/>
      <c r="AL148" s="310"/>
      <c r="AM148" s="310"/>
      <c r="AN148" s="310"/>
      <c r="AO148" s="310"/>
      <c r="AP148" s="310"/>
      <c r="AQ148" s="310"/>
      <c r="AR148" s="310"/>
      <c r="AS148" s="310"/>
      <c r="AT148" s="310"/>
      <c r="AU148" s="310"/>
      <c r="AV148" s="310"/>
      <c r="AW148" s="310"/>
      <c r="AX148" s="310"/>
      <c r="AY148" s="310"/>
      <c r="AZ148" s="310"/>
      <c r="BA148" s="310"/>
      <c r="BB148" s="310"/>
      <c r="BC148" s="310"/>
      <c r="BD148" s="310"/>
      <c r="BE148" s="310"/>
      <c r="BF148" s="310"/>
      <c r="BG148" s="310"/>
      <c r="BH148" s="310"/>
      <c r="BI148" s="310"/>
      <c r="BK148" s="310"/>
      <c r="BL148" s="310"/>
      <c r="BM148" s="310"/>
      <c r="BN148" s="310"/>
      <c r="BO148" s="310"/>
      <c r="BP148" s="310"/>
      <c r="BQ148" s="310"/>
      <c r="BR148" s="310"/>
      <c r="BS148" s="310"/>
      <c r="BT148" s="310"/>
      <c r="BU148" s="310"/>
      <c r="BV148" s="310"/>
      <c r="BW148" s="310"/>
      <c r="BX148" s="310"/>
      <c r="BY148" s="310"/>
      <c r="BZ148" s="310"/>
      <c r="CA148" s="310"/>
      <c r="CB148" s="310"/>
      <c r="CD148" s="329"/>
      <c r="CE148" s="329" t="str">
        <f>CD144</f>
        <v>P2.7</v>
      </c>
      <c r="CF148" s="275" t="s">
        <v>817</v>
      </c>
      <c r="CG148" s="329"/>
      <c r="CH148" s="329"/>
      <c r="CI148" s="329"/>
      <c r="CJ148" s="329"/>
      <c r="CK148" s="329"/>
      <c r="CL148" s="329"/>
      <c r="CM148" s="329"/>
      <c r="CN148" s="329"/>
      <c r="CO148" s="319" t="b">
        <f t="shared" si="92"/>
        <v>0</v>
      </c>
      <c r="CP148" s="319" t="b">
        <f t="shared" si="93"/>
        <v>1</v>
      </c>
      <c r="CQ148" s="319" t="b">
        <f t="shared" si="95"/>
        <v>0</v>
      </c>
      <c r="CR148" s="319" t="b">
        <f t="shared" si="74"/>
        <v>0</v>
      </c>
      <c r="CS148" s="430" t="b">
        <f t="shared" si="84"/>
        <v>0</v>
      </c>
      <c r="CT148" s="302" t="str">
        <f t="shared" si="85"/>
        <v/>
      </c>
      <c r="CU148" s="302" t="b">
        <f t="shared" si="86"/>
        <v>1</v>
      </c>
      <c r="CV148" s="319" t="b">
        <f t="shared" si="87"/>
        <v>0</v>
      </c>
      <c r="CW148" s="302" t="str">
        <f>'Forside og oppsummering'!$K$2</f>
        <v>20230131_1336</v>
      </c>
      <c r="CX148" s="302">
        <f t="shared" si="88"/>
        <v>5</v>
      </c>
      <c r="CY148" s="302" t="str">
        <f t="shared" si="89"/>
        <v/>
      </c>
      <c r="CZ148" s="435" t="str">
        <f t="shared" si="76"/>
        <v>P2.7</v>
      </c>
      <c r="DA148" s="330">
        <f>'Forside og oppsummering'!$E$23</f>
        <v>0</v>
      </c>
      <c r="DB148" s="302" t="str">
        <f t="shared" si="90"/>
        <v>Prosjekt 2</v>
      </c>
      <c r="DC148" s="330" t="str">
        <f t="shared" si="77"/>
        <v>Budsjett for tjenesteutviklingsprosjekt 2.</v>
      </c>
      <c r="DD148" s="431" t="str">
        <f t="shared" si="78"/>
        <v>P2.7_saksbehandlerkommentar</v>
      </c>
      <c r="DE148" s="302" t="str">
        <f t="shared" si="94"/>
        <v>P_.7_saksbehandlerkommentar</v>
      </c>
      <c r="DF148" s="302" t="str">
        <f t="shared" si="91"/>
        <v>Eventuell tilbakemelding fra saksbehandler til kommunen angående tjenesteutviklingsprosjektet. (Det som skrives her fremkommer på tilskuddsbrevet til kommunen)</v>
      </c>
      <c r="DG148" s="328">
        <v>0</v>
      </c>
      <c r="DH148" s="328">
        <v>0</v>
      </c>
      <c r="DI148" s="328">
        <v>0</v>
      </c>
      <c r="DJ148" s="328">
        <v>0</v>
      </c>
      <c r="DK148" s="328">
        <v>0</v>
      </c>
      <c r="DL148" s="328">
        <v>0</v>
      </c>
      <c r="DM148" s="328">
        <v>0</v>
      </c>
      <c r="DN148" s="328">
        <v>0</v>
      </c>
      <c r="DO148" s="328" t="str">
        <v>20230131_1336</v>
      </c>
      <c r="DP148" s="328">
        <v>5</v>
      </c>
      <c r="EW148" s="275">
        <v>146</v>
      </c>
    </row>
    <row r="149" spans="5:153" x14ac:dyDescent="0.3">
      <c r="E149" s="262">
        <v>0</v>
      </c>
      <c r="F149" s="262">
        <v>0</v>
      </c>
      <c r="G149" s="262">
        <v>0</v>
      </c>
      <c r="H149" s="262">
        <v>0</v>
      </c>
      <c r="I149" s="275"/>
      <c r="J149" s="275"/>
      <c r="K149" s="302" t="b">
        <f>H149='Kompetansetilskudd og BPA'!$E$12</f>
        <v>0</v>
      </c>
      <c r="L149" s="302" t="b">
        <f t="shared" si="75"/>
        <v>0</v>
      </c>
      <c r="M149" s="302" t="b">
        <f t="shared" si="79"/>
        <v>0</v>
      </c>
      <c r="N149" s="302" t="b">
        <f t="shared" si="80"/>
        <v>0</v>
      </c>
      <c r="O149" s="302" t="b">
        <f t="shared" si="81"/>
        <v>0</v>
      </c>
      <c r="P149" s="302" t="b">
        <f t="shared" si="96"/>
        <v>0</v>
      </c>
      <c r="AC149" s="302" t="str">
        <f t="shared" si="82"/>
        <v/>
      </c>
      <c r="AD149" s="310"/>
      <c r="AE149" s="310"/>
      <c r="AF149" s="310"/>
      <c r="AG149" s="310"/>
      <c r="AH149" s="375">
        <f t="shared" si="83"/>
        <v>0</v>
      </c>
      <c r="AI149" s="372"/>
      <c r="AJ149" s="372"/>
      <c r="AK149" s="372"/>
      <c r="AL149" s="310"/>
      <c r="AM149" s="310"/>
      <c r="AN149" s="310"/>
      <c r="AO149" s="310"/>
      <c r="AP149" s="310"/>
      <c r="AQ149" s="310"/>
      <c r="AR149" s="310"/>
      <c r="AS149" s="310"/>
      <c r="AT149" s="310"/>
      <c r="AU149" s="310"/>
      <c r="AV149" s="310"/>
      <c r="AW149" s="310"/>
      <c r="AX149" s="310"/>
      <c r="AY149" s="310"/>
      <c r="AZ149" s="310"/>
      <c r="BA149" s="310"/>
      <c r="BB149" s="310"/>
      <c r="BC149" s="310"/>
      <c r="BD149" s="310"/>
      <c r="BE149" s="310"/>
      <c r="BF149" s="310"/>
      <c r="BG149" s="310"/>
      <c r="BH149" s="310"/>
      <c r="BI149" s="310"/>
      <c r="BK149" s="310"/>
      <c r="BL149" s="310"/>
      <c r="BM149" s="310"/>
      <c r="BN149" s="310"/>
      <c r="BO149" s="310"/>
      <c r="BP149" s="310"/>
      <c r="BQ149" s="310"/>
      <c r="BR149" s="310"/>
      <c r="BS149" s="310"/>
      <c r="BT149" s="310"/>
      <c r="BU149" s="310"/>
      <c r="BV149" s="310"/>
      <c r="BW149" s="310"/>
      <c r="BX149" s="310"/>
      <c r="BY149" s="310"/>
      <c r="BZ149" s="310"/>
      <c r="CA149" s="310"/>
      <c r="CB149" s="310"/>
      <c r="CD149" s="329"/>
      <c r="CE149" s="329" t="str">
        <f>CD144</f>
        <v>P2.7</v>
      </c>
      <c r="CF149" s="329"/>
      <c r="CG149" s="329"/>
      <c r="CH149" s="329"/>
      <c r="CI149" s="329"/>
      <c r="CJ149" s="329"/>
      <c r="CK149" s="329"/>
      <c r="CL149" s="329"/>
      <c r="CM149" s="329"/>
      <c r="CN149" s="329"/>
      <c r="CO149" s="319" t="b">
        <f t="shared" si="92"/>
        <v>0</v>
      </c>
      <c r="CP149" s="319" t="b">
        <f t="shared" si="93"/>
        <v>1</v>
      </c>
      <c r="CQ149" s="319" t="b">
        <f t="shared" si="95"/>
        <v>0</v>
      </c>
      <c r="CR149" s="319" t="b">
        <f t="shared" si="74"/>
        <v>1</v>
      </c>
      <c r="CS149" s="430" t="b">
        <f t="shared" si="84"/>
        <v>1</v>
      </c>
      <c r="CT149" s="302" t="str">
        <f t="shared" si="85"/>
        <v/>
      </c>
      <c r="CU149" s="302" t="b">
        <f t="shared" si="86"/>
        <v>1</v>
      </c>
      <c r="CV149" s="319" t="b">
        <f t="shared" si="87"/>
        <v>0</v>
      </c>
      <c r="CW149" s="302" t="str">
        <f>'Forside og oppsummering'!$K$2</f>
        <v>20230131_1336</v>
      </c>
      <c r="CX149" s="302">
        <f t="shared" si="88"/>
        <v>6</v>
      </c>
      <c r="CY149" s="302" t="str">
        <f t="shared" si="89"/>
        <v/>
      </c>
      <c r="CZ149" s="435" t="str">
        <f t="shared" si="76"/>
        <v>P2.7</v>
      </c>
      <c r="DA149" s="330">
        <f>'Forside og oppsummering'!$E$23</f>
        <v>0</v>
      </c>
      <c r="DB149" s="302" t="str">
        <f t="shared" si="90"/>
        <v>Prosjekt 2</v>
      </c>
      <c r="DC149" s="330" t="str">
        <f t="shared" si="77"/>
        <v>Budsjett for tjenesteutviklingsprosjekt 2.</v>
      </c>
      <c r="DD149" s="431" t="str">
        <f t="shared" si="78"/>
        <v>P2.7_end</v>
      </c>
      <c r="DE149" s="302" t="str">
        <f t="shared" si="94"/>
        <v>P_.7_end</v>
      </c>
      <c r="DF149" s="302" t="str">
        <f t="shared" si="91"/>
        <v/>
      </c>
      <c r="DG149" s="328">
        <v>0</v>
      </c>
      <c r="DH149" s="328">
        <v>0</v>
      </c>
      <c r="DI149" s="328">
        <v>0</v>
      </c>
      <c r="DJ149" s="328">
        <v>0</v>
      </c>
      <c r="DK149" s="328">
        <v>0</v>
      </c>
      <c r="DL149" s="328">
        <v>0</v>
      </c>
      <c r="DM149" s="328">
        <v>0</v>
      </c>
      <c r="DN149" s="328">
        <v>0</v>
      </c>
      <c r="DO149" s="328" t="str">
        <v>20230131_1336</v>
      </c>
      <c r="DP149" s="328">
        <v>6</v>
      </c>
      <c r="EW149" s="275">
        <v>147</v>
      </c>
    </row>
    <row r="150" spans="5:153" x14ac:dyDescent="0.3">
      <c r="E150" s="262">
        <v>0</v>
      </c>
      <c r="F150" s="262">
        <v>0</v>
      </c>
      <c r="G150" s="262">
        <v>0</v>
      </c>
      <c r="H150" s="262">
        <v>0</v>
      </c>
      <c r="I150" s="275"/>
      <c r="J150" s="275"/>
      <c r="K150" s="302" t="b">
        <f>H150='Kompetansetilskudd og BPA'!$E$12</f>
        <v>0</v>
      </c>
      <c r="L150" s="302" t="b">
        <f t="shared" si="75"/>
        <v>0</v>
      </c>
      <c r="M150" s="302" t="b">
        <f t="shared" si="79"/>
        <v>0</v>
      </c>
      <c r="N150" s="302" t="b">
        <f t="shared" si="80"/>
        <v>0</v>
      </c>
      <c r="O150" s="302" t="b">
        <f t="shared" si="81"/>
        <v>0</v>
      </c>
      <c r="P150" s="302" t="b">
        <f t="shared" si="96"/>
        <v>0</v>
      </c>
      <c r="AC150" s="302" t="str">
        <f t="shared" si="82"/>
        <v/>
      </c>
      <c r="AD150" s="310"/>
      <c r="AE150" s="310"/>
      <c r="AF150" s="310"/>
      <c r="AG150" s="310"/>
      <c r="AH150" s="375">
        <f t="shared" si="83"/>
        <v>0</v>
      </c>
      <c r="AI150" s="372"/>
      <c r="AJ150" s="372"/>
      <c r="AK150" s="372"/>
      <c r="AL150" s="310"/>
      <c r="AM150" s="310"/>
      <c r="AN150" s="310"/>
      <c r="AO150" s="310"/>
      <c r="AP150" s="310"/>
      <c r="AQ150" s="310"/>
      <c r="AR150" s="310"/>
      <c r="AS150" s="310"/>
      <c r="AT150" s="310"/>
      <c r="AU150" s="310"/>
      <c r="AV150" s="310"/>
      <c r="AW150" s="310"/>
      <c r="AX150" s="310"/>
      <c r="AY150" s="310"/>
      <c r="AZ150" s="310"/>
      <c r="BA150" s="310"/>
      <c r="BB150" s="310"/>
      <c r="BC150" s="310"/>
      <c r="BD150" s="310"/>
      <c r="BE150" s="310"/>
      <c r="BF150" s="310"/>
      <c r="BG150" s="310"/>
      <c r="BH150" s="310"/>
      <c r="BI150" s="310"/>
      <c r="BK150" s="310"/>
      <c r="BL150" s="310"/>
      <c r="BM150" s="310"/>
      <c r="BN150" s="310"/>
      <c r="BO150" s="310"/>
      <c r="BP150" s="310"/>
      <c r="BQ150" s="310"/>
      <c r="BR150" s="310"/>
      <c r="BS150" s="310"/>
      <c r="BT150" s="310"/>
      <c r="BU150" s="310"/>
      <c r="BV150" s="310"/>
      <c r="BW150" s="310"/>
      <c r="BX150" s="310"/>
      <c r="BY150" s="310"/>
      <c r="BZ150" s="310"/>
      <c r="CA150" s="310"/>
      <c r="CB150" s="310"/>
      <c r="CC150" s="428"/>
      <c r="CD150" s="275" t="s">
        <v>278</v>
      </c>
      <c r="CE150" s="429"/>
      <c r="CF150" s="429"/>
      <c r="CG150" s="429"/>
      <c r="CH150" s="429"/>
      <c r="CI150" s="429"/>
      <c r="CJ150" s="429"/>
      <c r="CK150" s="429"/>
      <c r="CL150" s="429"/>
      <c r="CM150" s="429"/>
      <c r="CN150" s="429"/>
      <c r="CO150" s="319" t="b">
        <f t="shared" si="92"/>
        <v>1</v>
      </c>
      <c r="CP150" s="319" t="b">
        <f t="shared" si="93"/>
        <v>0</v>
      </c>
      <c r="CQ150" s="319" t="b">
        <f t="shared" si="95"/>
        <v>0</v>
      </c>
      <c r="CR150" s="430" t="b">
        <f t="shared" si="74"/>
        <v>0</v>
      </c>
      <c r="CS150" s="430" t="b">
        <f t="shared" si="84"/>
        <v>1</v>
      </c>
      <c r="CT150" s="302" t="b">
        <f t="shared" si="85"/>
        <v>1</v>
      </c>
      <c r="CU150" s="302" t="b">
        <f t="shared" si="86"/>
        <v>1</v>
      </c>
      <c r="CV150" s="319" t="b">
        <f t="shared" si="87"/>
        <v>0</v>
      </c>
      <c r="CW150" s="302" t="str">
        <f>'Forside og oppsummering'!$K$2</f>
        <v>20230131_1336</v>
      </c>
      <c r="CX150" s="302">
        <f t="shared" si="88"/>
        <v>1</v>
      </c>
      <c r="CY150" s="302" t="str">
        <f t="shared" si="89"/>
        <v>3</v>
      </c>
      <c r="CZ150" s="435" t="str">
        <f t="shared" si="76"/>
        <v>P3.</v>
      </c>
      <c r="DA150" s="431">
        <f>'Forside og oppsummering'!$E$23</f>
        <v>0</v>
      </c>
      <c r="DB150" s="302" t="str">
        <f t="shared" si="90"/>
        <v>Prosjekt 3</v>
      </c>
      <c r="DC150" s="330" t="str">
        <f t="shared" si="77"/>
        <v/>
      </c>
      <c r="DD150" s="431" t="str">
        <f t="shared" si="78"/>
        <v>P3.</v>
      </c>
      <c r="DE150" s="302" t="str">
        <f t="shared" si="94"/>
        <v>P_.</v>
      </c>
      <c r="DF150" s="302">
        <f t="shared" si="91"/>
        <v>0</v>
      </c>
      <c r="DG150" s="328">
        <v>0</v>
      </c>
      <c r="DH150" s="328">
        <v>0</v>
      </c>
      <c r="DI150" s="328">
        <v>0</v>
      </c>
      <c r="DJ150" s="328">
        <v>0</v>
      </c>
      <c r="DK150" s="328">
        <v>0</v>
      </c>
      <c r="DL150" s="328">
        <v>0</v>
      </c>
      <c r="DM150" s="328">
        <v>0</v>
      </c>
      <c r="DN150" s="328">
        <v>0</v>
      </c>
      <c r="DO150" s="328" t="str">
        <v>20230131_1336</v>
      </c>
      <c r="DP150" s="328">
        <v>1</v>
      </c>
      <c r="EW150" s="436">
        <v>148</v>
      </c>
    </row>
    <row r="151" spans="5:153" x14ac:dyDescent="0.3">
      <c r="E151" s="262">
        <v>0</v>
      </c>
      <c r="F151" s="262">
        <v>0</v>
      </c>
      <c r="G151" s="262">
        <v>0</v>
      </c>
      <c r="H151" s="262">
        <v>0</v>
      </c>
      <c r="L151" s="302" t="b">
        <f t="shared" si="75"/>
        <v>0</v>
      </c>
      <c r="M151" s="302" t="b">
        <f t="shared" si="79"/>
        <v>0</v>
      </c>
      <c r="AC151" s="302" t="str">
        <f t="shared" si="82"/>
        <v/>
      </c>
      <c r="AD151" s="310"/>
      <c r="AE151" s="310"/>
      <c r="AF151" s="310"/>
      <c r="AG151" s="310"/>
      <c r="AH151" s="375">
        <f t="shared" si="83"/>
        <v>0</v>
      </c>
      <c r="AI151" s="372"/>
      <c r="AJ151" s="372"/>
      <c r="AK151" s="372"/>
      <c r="AL151" s="310"/>
      <c r="AM151" s="310"/>
      <c r="AN151" s="310"/>
      <c r="AO151" s="310"/>
      <c r="AP151" s="310"/>
      <c r="AQ151" s="310"/>
      <c r="AR151" s="310"/>
      <c r="AS151" s="310"/>
      <c r="AT151" s="310"/>
      <c r="AU151" s="310"/>
      <c r="AV151" s="310"/>
      <c r="AW151" s="310"/>
      <c r="AX151" s="310"/>
      <c r="AY151" s="310"/>
      <c r="AZ151" s="310"/>
      <c r="BA151" s="310"/>
      <c r="BB151" s="310"/>
      <c r="BC151" s="310"/>
      <c r="BD151" s="310"/>
      <c r="BE151" s="310"/>
      <c r="BF151" s="310"/>
      <c r="BG151" s="310"/>
      <c r="BH151" s="310"/>
      <c r="BI151" s="310"/>
      <c r="BK151" s="310"/>
      <c r="BL151" s="310"/>
      <c r="BM151" s="310"/>
      <c r="BN151" s="310"/>
      <c r="BO151" s="310"/>
      <c r="BP151" s="310"/>
      <c r="BQ151" s="310"/>
      <c r="BR151" s="310"/>
      <c r="BS151" s="310"/>
      <c r="BT151" s="310"/>
      <c r="BU151" s="310"/>
      <c r="BV151" s="310"/>
      <c r="BW151" s="310"/>
      <c r="BX151" s="310"/>
      <c r="BY151" s="310"/>
      <c r="BZ151" s="310"/>
      <c r="CA151" s="310"/>
      <c r="CB151" s="310"/>
      <c r="CD151" s="313" t="str" cm="1">
        <f t="array" ref="CD151:CF186">'Prosjekt 3'!$C$7:$E$42</f>
        <v>P3.1</v>
      </c>
      <c r="CE151" s="313" t="str">
        <v>Overordnede prosjektdetaljer</v>
      </c>
      <c r="CF151" s="313">
        <v>0</v>
      </c>
      <c r="CG151" s="313"/>
      <c r="CH151" s="313"/>
      <c r="CI151" s="313"/>
      <c r="CJ151" s="313"/>
      <c r="CK151" s="313"/>
      <c r="CL151" s="313"/>
      <c r="CM151" s="313"/>
      <c r="CN151" s="313" cm="1">
        <f t="array" ref="CN151:CN186">'Prosjekt 3'!$G$7:$G$42</f>
        <v>0</v>
      </c>
      <c r="CO151" s="319" t="b">
        <f t="shared" si="92"/>
        <v>1</v>
      </c>
      <c r="CP151" s="319" t="b">
        <f t="shared" si="93"/>
        <v>0</v>
      </c>
      <c r="CQ151" s="319" t="b">
        <f t="shared" si="95"/>
        <v>0</v>
      </c>
      <c r="CR151" s="319" t="b">
        <f t="shared" si="74"/>
        <v>0</v>
      </c>
      <c r="CS151" s="430" t="b">
        <f t="shared" si="84"/>
        <v>0</v>
      </c>
      <c r="CT151" s="302" t="str">
        <f t="shared" si="85"/>
        <v/>
      </c>
      <c r="CU151" s="302" t="b">
        <f t="shared" si="86"/>
        <v>1</v>
      </c>
      <c r="CV151" s="319" t="b">
        <f t="shared" si="87"/>
        <v>0</v>
      </c>
      <c r="CW151" s="302" t="str">
        <f>'Forside og oppsummering'!$K$2</f>
        <v>20230131_1336</v>
      </c>
      <c r="CX151" s="302">
        <f t="shared" si="88"/>
        <v>2</v>
      </c>
      <c r="CY151" s="302" t="str">
        <f t="shared" si="89"/>
        <v/>
      </c>
      <c r="CZ151" s="435" t="str">
        <f t="shared" si="76"/>
        <v>P3.1</v>
      </c>
      <c r="DA151" s="330">
        <f>'Forside og oppsummering'!$E$23</f>
        <v>0</v>
      </c>
      <c r="DB151" s="302" t="str">
        <f t="shared" si="90"/>
        <v>Prosjekt 3</v>
      </c>
      <c r="DC151" s="330" t="str">
        <f t="shared" si="77"/>
        <v>Overordnede prosjektdetaljer</v>
      </c>
      <c r="DD151" s="431" t="str">
        <f t="shared" si="78"/>
        <v>P3.1</v>
      </c>
      <c r="DE151" s="302" t="str">
        <f t="shared" si="94"/>
        <v>P_.1</v>
      </c>
      <c r="DF151" s="302">
        <f t="shared" si="91"/>
        <v>0</v>
      </c>
      <c r="DG151" s="328">
        <v>0</v>
      </c>
      <c r="DH151" s="328">
        <v>0</v>
      </c>
      <c r="DI151" s="328">
        <v>0</v>
      </c>
      <c r="DJ151" s="328">
        <v>0</v>
      </c>
      <c r="DK151" s="328">
        <v>0</v>
      </c>
      <c r="DL151" s="328">
        <v>0</v>
      </c>
      <c r="DM151" s="328">
        <v>0</v>
      </c>
      <c r="DN151" s="328">
        <v>0</v>
      </c>
      <c r="DO151" s="328" t="str">
        <v>20230131_1336</v>
      </c>
      <c r="DP151" s="328">
        <v>2</v>
      </c>
      <c r="EW151" s="275">
        <v>149</v>
      </c>
    </row>
    <row r="152" spans="5:153" x14ac:dyDescent="0.3">
      <c r="E152" s="262">
        <v>0</v>
      </c>
      <c r="F152" s="262">
        <v>0</v>
      </c>
      <c r="G152" s="262">
        <v>0</v>
      </c>
      <c r="H152" s="262">
        <v>0</v>
      </c>
      <c r="L152" s="302" t="b">
        <f t="shared" si="75"/>
        <v>0</v>
      </c>
      <c r="M152" s="302" t="b">
        <f t="shared" si="79"/>
        <v>0</v>
      </c>
      <c r="AC152" s="302" t="str">
        <f t="shared" si="82"/>
        <v/>
      </c>
      <c r="AD152" s="310"/>
      <c r="AE152" s="310"/>
      <c r="AF152" s="310"/>
      <c r="AG152" s="310"/>
      <c r="AH152" s="375">
        <f t="shared" si="83"/>
        <v>0</v>
      </c>
      <c r="AI152" s="372"/>
      <c r="AJ152" s="372"/>
      <c r="AK152" s="372"/>
      <c r="AL152" s="310"/>
      <c r="AM152" s="310"/>
      <c r="AN152" s="310"/>
      <c r="AO152" s="310"/>
      <c r="AP152" s="310"/>
      <c r="AQ152" s="310"/>
      <c r="AR152" s="310"/>
      <c r="AS152" s="310"/>
      <c r="AT152" s="310"/>
      <c r="AU152" s="310"/>
      <c r="AV152" s="310"/>
      <c r="AW152" s="310"/>
      <c r="AX152" s="310"/>
      <c r="AY152" s="310"/>
      <c r="AZ152" s="310"/>
      <c r="BA152" s="310"/>
      <c r="BB152" s="310"/>
      <c r="BC152" s="310"/>
      <c r="BD152" s="310"/>
      <c r="BE152" s="310"/>
      <c r="BF152" s="310"/>
      <c r="BG152" s="310"/>
      <c r="BH152" s="310"/>
      <c r="BI152" s="310"/>
      <c r="BK152" s="310"/>
      <c r="BL152" s="310"/>
      <c r="BM152" s="310"/>
      <c r="BN152" s="310"/>
      <c r="BO152" s="310"/>
      <c r="BP152" s="310"/>
      <c r="BQ152" s="310"/>
      <c r="BR152" s="310"/>
      <c r="BS152" s="310"/>
      <c r="BT152" s="310"/>
      <c r="BU152" s="310"/>
      <c r="BV152" s="310"/>
      <c r="BW152" s="310"/>
      <c r="BX152" s="310"/>
      <c r="BY152" s="310"/>
      <c r="BZ152" s="310"/>
      <c r="CA152" s="310"/>
      <c r="CB152" s="310"/>
      <c r="CD152" s="313">
        <v>0</v>
      </c>
      <c r="CE152" s="313" t="str">
        <v>P3.1a</v>
      </c>
      <c r="CF152" s="313" t="str">
        <v>Tittel for tjenesteutviklingsprosjektet
Skriv inn en tittel som er beskrivende for prosjektet - maks 100 tegn</v>
      </c>
      <c r="CG152" s="313"/>
      <c r="CH152" s="313"/>
      <c r="CI152" s="313"/>
      <c r="CJ152" s="313"/>
      <c r="CK152" s="313"/>
      <c r="CL152" s="313"/>
      <c r="CM152" s="313"/>
      <c r="CN152" s="313">
        <v>0</v>
      </c>
      <c r="CO152" s="319" t="b">
        <f t="shared" si="92"/>
        <v>0</v>
      </c>
      <c r="CP152" s="319" t="b">
        <f t="shared" si="93"/>
        <v>0</v>
      </c>
      <c r="CQ152" s="319" t="b">
        <f t="shared" si="95"/>
        <v>0</v>
      </c>
      <c r="CR152" s="319" t="b">
        <f t="shared" si="74"/>
        <v>0</v>
      </c>
      <c r="CS152" s="430" t="b">
        <f t="shared" si="84"/>
        <v>0</v>
      </c>
      <c r="CT152" s="302" t="str">
        <f t="shared" si="85"/>
        <v/>
      </c>
      <c r="CU152" s="302" t="b">
        <f t="shared" si="86"/>
        <v>1</v>
      </c>
      <c r="CV152" s="319" t="b">
        <f t="shared" si="87"/>
        <v>0</v>
      </c>
      <c r="CW152" s="302" t="str">
        <f>'Forside og oppsummering'!$K$2</f>
        <v>20230131_1336</v>
      </c>
      <c r="CX152" s="302">
        <f t="shared" si="88"/>
        <v>4</v>
      </c>
      <c r="CY152" s="302" t="str">
        <f t="shared" si="89"/>
        <v/>
      </c>
      <c r="CZ152" s="435" t="str">
        <f t="shared" si="76"/>
        <v>P3.1a</v>
      </c>
      <c r="DA152" s="330">
        <f>'Forside og oppsummering'!$E$23</f>
        <v>0</v>
      </c>
      <c r="DB152" s="302" t="str">
        <f t="shared" si="90"/>
        <v>Prosjekt 3</v>
      </c>
      <c r="DC152" s="330" t="str">
        <f t="shared" si="77"/>
        <v>Overordnede prosjektdetaljer</v>
      </c>
      <c r="DD152" s="431" t="str">
        <f t="shared" si="78"/>
        <v>P3.1a</v>
      </c>
      <c r="DE152" s="302" t="str">
        <f t="shared" si="94"/>
        <v>P_.1a</v>
      </c>
      <c r="DF152" s="302" t="str">
        <f t="shared" si="91"/>
        <v>Tittel for tjenesteutviklingsprosjektet
Skriv inn en tittel som er beskrivende for prosjektet - maks 100 tegn</v>
      </c>
      <c r="DG152" s="328">
        <v>0</v>
      </c>
      <c r="DH152" s="328">
        <v>0</v>
      </c>
      <c r="DI152" s="328">
        <v>0</v>
      </c>
      <c r="DJ152" s="328">
        <v>0</v>
      </c>
      <c r="DK152" s="328">
        <v>0</v>
      </c>
      <c r="DL152" s="328">
        <v>0</v>
      </c>
      <c r="DM152" s="328">
        <v>0</v>
      </c>
      <c r="DN152" s="328">
        <v>0</v>
      </c>
      <c r="DO152" s="328" t="str">
        <v>20230131_1336</v>
      </c>
      <c r="DP152" s="328">
        <v>4</v>
      </c>
      <c r="EW152" s="275">
        <v>150</v>
      </c>
    </row>
    <row r="153" spans="5:153" x14ac:dyDescent="0.3">
      <c r="AD153" s="310"/>
      <c r="AE153" s="310"/>
      <c r="AF153" s="310"/>
      <c r="AG153" s="310"/>
      <c r="AH153" s="375">
        <f t="shared" si="83"/>
        <v>0</v>
      </c>
      <c r="AI153" s="372"/>
      <c r="AJ153" s="372"/>
      <c r="AK153" s="372"/>
      <c r="AL153" s="310"/>
      <c r="AM153" s="310"/>
      <c r="AN153" s="310"/>
      <c r="AO153" s="310"/>
      <c r="AP153" s="310"/>
      <c r="AQ153" s="310"/>
      <c r="AR153" s="310"/>
      <c r="AS153" s="310"/>
      <c r="AT153" s="310"/>
      <c r="AU153" s="310"/>
      <c r="AV153" s="310"/>
      <c r="AW153" s="310"/>
      <c r="AX153" s="310"/>
      <c r="AY153" s="310"/>
      <c r="AZ153" s="310"/>
      <c r="BA153" s="310"/>
      <c r="BB153" s="310"/>
      <c r="BC153" s="310"/>
      <c r="BD153" s="310"/>
      <c r="BE153" s="310"/>
      <c r="BF153" s="310"/>
      <c r="BG153" s="310"/>
      <c r="BH153" s="310"/>
      <c r="BI153" s="310"/>
      <c r="BK153" s="310"/>
      <c r="BL153" s="310"/>
      <c r="BM153" s="310"/>
      <c r="BN153" s="310"/>
      <c r="BO153" s="310"/>
      <c r="BP153" s="310"/>
      <c r="BQ153" s="310"/>
      <c r="BR153" s="310"/>
      <c r="BS153" s="310"/>
      <c r="BT153" s="310"/>
      <c r="BU153" s="310"/>
      <c r="BV153" s="310"/>
      <c r="BW153" s="310"/>
      <c r="BX153" s="310"/>
      <c r="BY153" s="310"/>
      <c r="BZ153" s="310"/>
      <c r="CA153" s="310"/>
      <c r="CB153" s="310"/>
      <c r="CD153" s="313">
        <v>0</v>
      </c>
      <c r="CE153" s="313" t="str">
        <v>P3.1b</v>
      </c>
      <c r="CF153" s="313" t="str">
        <v>Er dette videreføring av et eksisterende tjenesteutviklingsprosjekt?
(Ja/Nei)</v>
      </c>
      <c r="CG153" s="313"/>
      <c r="CH153" s="313"/>
      <c r="CI153" s="313"/>
      <c r="CJ153" s="313"/>
      <c r="CK153" s="313"/>
      <c r="CL153" s="313"/>
      <c r="CM153" s="313"/>
      <c r="CN153" s="313">
        <v>0</v>
      </c>
      <c r="CO153" s="319" t="b">
        <f t="shared" si="92"/>
        <v>0</v>
      </c>
      <c r="CP153" s="319" t="b">
        <f t="shared" si="93"/>
        <v>0</v>
      </c>
      <c r="CQ153" s="319" t="b">
        <f t="shared" si="95"/>
        <v>0</v>
      </c>
      <c r="CR153" s="319" t="b">
        <f t="shared" si="74"/>
        <v>0</v>
      </c>
      <c r="CS153" s="430" t="b">
        <f t="shared" si="84"/>
        <v>0</v>
      </c>
      <c r="CT153" s="302" t="str">
        <f t="shared" si="85"/>
        <v/>
      </c>
      <c r="CU153" s="302" t="b">
        <f t="shared" si="86"/>
        <v>1</v>
      </c>
      <c r="CV153" s="319" t="b">
        <f t="shared" si="87"/>
        <v>0</v>
      </c>
      <c r="CW153" s="302" t="str">
        <f>'Forside og oppsummering'!$K$2</f>
        <v>20230131_1336</v>
      </c>
      <c r="CX153" s="302">
        <f t="shared" si="88"/>
        <v>4</v>
      </c>
      <c r="CY153" s="302" t="str">
        <f t="shared" si="89"/>
        <v/>
      </c>
      <c r="CZ153" s="435" t="str">
        <f t="shared" si="76"/>
        <v>P3.1b</v>
      </c>
      <c r="DA153" s="330">
        <f>'Forside og oppsummering'!$E$23</f>
        <v>0</v>
      </c>
      <c r="DB153" s="302" t="str">
        <f t="shared" si="90"/>
        <v>Prosjekt 3</v>
      </c>
      <c r="DC153" s="330" t="str">
        <f t="shared" si="77"/>
        <v>Overordnede prosjektdetaljer</v>
      </c>
      <c r="DD153" s="431" t="str">
        <f t="shared" si="78"/>
        <v>P3.1b</v>
      </c>
      <c r="DE153" s="302" t="str">
        <f t="shared" si="94"/>
        <v>P_.1b</v>
      </c>
      <c r="DF153" s="302" t="str">
        <f t="shared" si="91"/>
        <v>Er dette videreføring av et eksisterende tjenesteutviklingsprosjekt?
(Ja/Nei)</v>
      </c>
      <c r="DG153" s="328">
        <v>0</v>
      </c>
      <c r="DH153" s="328">
        <v>0</v>
      </c>
      <c r="DI153" s="328">
        <v>0</v>
      </c>
      <c r="DJ153" s="328">
        <v>0</v>
      </c>
      <c r="DK153" s="328">
        <v>0</v>
      </c>
      <c r="DL153" s="328">
        <v>0</v>
      </c>
      <c r="DM153" s="328">
        <v>0</v>
      </c>
      <c r="DN153" s="328">
        <v>0</v>
      </c>
      <c r="DO153" s="328" t="str">
        <v>20230131_1336</v>
      </c>
      <c r="DP153" s="328">
        <v>4</v>
      </c>
      <c r="EW153" s="275">
        <v>151</v>
      </c>
    </row>
    <row r="154" spans="5:153" x14ac:dyDescent="0.3">
      <c r="AD154" s="310"/>
      <c r="AE154" s="310"/>
      <c r="AF154" s="310"/>
      <c r="AG154" s="310"/>
      <c r="AH154" s="375">
        <f t="shared" si="83"/>
        <v>0</v>
      </c>
      <c r="AI154" s="372"/>
      <c r="AJ154" s="372"/>
      <c r="AK154" s="372"/>
      <c r="AL154" s="310"/>
      <c r="AM154" s="310"/>
      <c r="AN154" s="310"/>
      <c r="AO154" s="310"/>
      <c r="AP154" s="310"/>
      <c r="AQ154" s="310"/>
      <c r="AR154" s="310"/>
      <c r="AS154" s="310"/>
      <c r="AT154" s="310"/>
      <c r="AU154" s="310"/>
      <c r="AV154" s="310"/>
      <c r="AW154" s="310"/>
      <c r="AX154" s="310"/>
      <c r="AY154" s="310"/>
      <c r="AZ154" s="310"/>
      <c r="BA154" s="310"/>
      <c r="BB154" s="310"/>
      <c r="BC154" s="310"/>
      <c r="BD154" s="310"/>
      <c r="BE154" s="310"/>
      <c r="BF154" s="310"/>
      <c r="BG154" s="310"/>
      <c r="BH154" s="310"/>
      <c r="BI154" s="310"/>
      <c r="BK154" s="310"/>
      <c r="BL154" s="310"/>
      <c r="BM154" s="310"/>
      <c r="BN154" s="310"/>
      <c r="BO154" s="310"/>
      <c r="BP154" s="310"/>
      <c r="BQ154" s="310"/>
      <c r="BR154" s="310"/>
      <c r="BS154" s="310"/>
      <c r="BT154" s="310"/>
      <c r="BU154" s="310"/>
      <c r="BV154" s="310"/>
      <c r="BW154" s="310"/>
      <c r="BX154" s="310"/>
      <c r="BY154" s="310"/>
      <c r="BZ154" s="310"/>
      <c r="CA154" s="310"/>
      <c r="CB154" s="310"/>
      <c r="CD154" s="313">
        <v>0</v>
      </c>
      <c r="CE154" s="313" t="str">
        <v>P3.1c</v>
      </c>
      <c r="CF154" s="313" t="str">
        <v>Estimert startdato for tjenesteutviklingsprosjektet</v>
      </c>
      <c r="CG154" s="313"/>
      <c r="CH154" s="313"/>
      <c r="CI154" s="313"/>
      <c r="CJ154" s="313"/>
      <c r="CK154" s="313"/>
      <c r="CL154" s="313"/>
      <c r="CM154" s="313"/>
      <c r="CN154" s="313">
        <v>0</v>
      </c>
      <c r="CO154" s="319" t="b">
        <f t="shared" si="92"/>
        <v>0</v>
      </c>
      <c r="CP154" s="319" t="b">
        <f t="shared" si="93"/>
        <v>0</v>
      </c>
      <c r="CQ154" s="319" t="b">
        <f t="shared" si="95"/>
        <v>0</v>
      </c>
      <c r="CR154" s="319" t="b">
        <f t="shared" si="74"/>
        <v>0</v>
      </c>
      <c r="CS154" s="430" t="b">
        <f t="shared" si="84"/>
        <v>0</v>
      </c>
      <c r="CT154" s="302" t="str">
        <f t="shared" si="85"/>
        <v/>
      </c>
      <c r="CU154" s="302" t="b">
        <f t="shared" si="86"/>
        <v>1</v>
      </c>
      <c r="CV154" s="319" t="b">
        <f t="shared" si="87"/>
        <v>0</v>
      </c>
      <c r="CW154" s="302" t="str">
        <f>'Forside og oppsummering'!$K$2</f>
        <v>20230131_1336</v>
      </c>
      <c r="CX154" s="302">
        <f t="shared" si="88"/>
        <v>4</v>
      </c>
      <c r="CY154" s="302" t="str">
        <f t="shared" si="89"/>
        <v/>
      </c>
      <c r="CZ154" s="435" t="str">
        <f t="shared" si="76"/>
        <v>P3.1c</v>
      </c>
      <c r="DA154" s="330">
        <f>'Forside og oppsummering'!$E$23</f>
        <v>0</v>
      </c>
      <c r="DB154" s="302" t="str">
        <f t="shared" si="90"/>
        <v>Prosjekt 3</v>
      </c>
      <c r="DC154" s="330" t="str">
        <f t="shared" si="77"/>
        <v>Overordnede prosjektdetaljer</v>
      </c>
      <c r="DD154" s="431" t="str">
        <f t="shared" si="78"/>
        <v>P3.1c</v>
      </c>
      <c r="DE154" s="302" t="str">
        <f t="shared" si="94"/>
        <v>P_.1c</v>
      </c>
      <c r="DF154" s="302" t="str">
        <f t="shared" si="91"/>
        <v>Estimert startdato for tjenesteutviklingsprosjektet</v>
      </c>
      <c r="DG154" s="328">
        <v>0</v>
      </c>
      <c r="DH154" s="328">
        <v>0</v>
      </c>
      <c r="DI154" s="328">
        <v>0</v>
      </c>
      <c r="DJ154" s="328">
        <v>0</v>
      </c>
      <c r="DK154" s="328">
        <v>0</v>
      </c>
      <c r="DL154" s="328">
        <v>0</v>
      </c>
      <c r="DM154" s="328">
        <v>0</v>
      </c>
      <c r="DN154" s="328">
        <v>0</v>
      </c>
      <c r="DO154" s="328" t="str">
        <v>20230131_1336</v>
      </c>
      <c r="DP154" s="328">
        <v>4</v>
      </c>
      <c r="EW154" s="275">
        <v>152</v>
      </c>
    </row>
    <row r="155" spans="5:153" x14ac:dyDescent="0.3">
      <c r="AD155" s="310"/>
      <c r="AE155" s="310"/>
      <c r="AF155" s="310"/>
      <c r="AG155" s="310"/>
      <c r="AH155" s="375">
        <f t="shared" si="83"/>
        <v>0</v>
      </c>
      <c r="AI155" s="372"/>
      <c r="AJ155" s="372"/>
      <c r="AK155" s="372"/>
      <c r="AL155" s="310"/>
      <c r="AM155" s="310"/>
      <c r="AN155" s="310"/>
      <c r="AO155" s="310"/>
      <c r="AP155" s="310"/>
      <c r="AQ155" s="310"/>
      <c r="AR155" s="310"/>
      <c r="AS155" s="310"/>
      <c r="AT155" s="310"/>
      <c r="AU155" s="310"/>
      <c r="AV155" s="310"/>
      <c r="AW155" s="310"/>
      <c r="AX155" s="310"/>
      <c r="AY155" s="310"/>
      <c r="AZ155" s="310"/>
      <c r="BA155" s="310"/>
      <c r="BB155" s="310"/>
      <c r="BC155" s="310"/>
      <c r="BD155" s="310"/>
      <c r="BE155" s="310"/>
      <c r="BF155" s="310"/>
      <c r="BG155" s="310"/>
      <c r="BH155" s="310"/>
      <c r="BI155" s="310"/>
      <c r="BK155" s="310"/>
      <c r="BL155" s="310"/>
      <c r="BM155" s="310"/>
      <c r="BN155" s="310"/>
      <c r="BO155" s="310"/>
      <c r="BP155" s="310"/>
      <c r="BQ155" s="310"/>
      <c r="BR155" s="310"/>
      <c r="BS155" s="310"/>
      <c r="BT155" s="310"/>
      <c r="BU155" s="310"/>
      <c r="BV155" s="310"/>
      <c r="BW155" s="310"/>
      <c r="BX155" s="310"/>
      <c r="BY155" s="310"/>
      <c r="BZ155" s="310"/>
      <c r="CA155" s="310"/>
      <c r="CB155" s="310"/>
      <c r="CD155" s="313">
        <v>0</v>
      </c>
      <c r="CE155" s="313" t="str">
        <v>P3.1d</v>
      </c>
      <c r="CF155"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155" s="313"/>
      <c r="CH155" s="313"/>
      <c r="CI155" s="313"/>
      <c r="CJ155" s="313"/>
      <c r="CK155" s="313"/>
      <c r="CL155" s="313"/>
      <c r="CM155" s="313"/>
      <c r="CN155" s="313">
        <v>0</v>
      </c>
      <c r="CO155" s="319" t="b">
        <f t="shared" si="92"/>
        <v>0</v>
      </c>
      <c r="CP155" s="319" t="b">
        <f t="shared" si="93"/>
        <v>0</v>
      </c>
      <c r="CQ155" s="319" t="b">
        <f t="shared" si="95"/>
        <v>0</v>
      </c>
      <c r="CR155" s="319" t="b">
        <f t="shared" si="74"/>
        <v>0</v>
      </c>
      <c r="CS155" s="430" t="b">
        <f t="shared" si="84"/>
        <v>0</v>
      </c>
      <c r="CT155" s="302" t="str">
        <f t="shared" si="85"/>
        <v/>
      </c>
      <c r="CU155" s="302" t="b">
        <f t="shared" si="86"/>
        <v>1</v>
      </c>
      <c r="CV155" s="319" t="b">
        <f t="shared" si="87"/>
        <v>0</v>
      </c>
      <c r="CW155" s="302" t="str">
        <f>'Forside og oppsummering'!$K$2</f>
        <v>20230131_1336</v>
      </c>
      <c r="CX155" s="302">
        <f t="shared" si="88"/>
        <v>4</v>
      </c>
      <c r="CY155" s="302" t="str">
        <f t="shared" si="89"/>
        <v/>
      </c>
      <c r="CZ155" s="435" t="str">
        <f t="shared" si="76"/>
        <v>P3.1d</v>
      </c>
      <c r="DA155" s="330">
        <f>'Forside og oppsummering'!$E$23</f>
        <v>0</v>
      </c>
      <c r="DB155" s="302" t="str">
        <f t="shared" si="90"/>
        <v>Prosjekt 3</v>
      </c>
      <c r="DC155" s="330" t="str">
        <f t="shared" si="77"/>
        <v>Overordnede prosjektdetaljer</v>
      </c>
      <c r="DD155" s="431" t="str">
        <f t="shared" si="78"/>
        <v>P3.1d</v>
      </c>
      <c r="DE155" s="302" t="str">
        <f t="shared" si="94"/>
        <v>P_.1d</v>
      </c>
      <c r="DF155" s="302" t="str">
        <f t="shared" si="91"/>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155" s="328">
        <v>0</v>
      </c>
      <c r="DH155" s="328">
        <v>0</v>
      </c>
      <c r="DI155" s="328">
        <v>0</v>
      </c>
      <c r="DJ155" s="328">
        <v>0</v>
      </c>
      <c r="DK155" s="328">
        <v>0</v>
      </c>
      <c r="DL155" s="328">
        <v>0</v>
      </c>
      <c r="DM155" s="328">
        <v>0</v>
      </c>
      <c r="DN155" s="328">
        <v>0</v>
      </c>
      <c r="DO155" s="328" t="str">
        <v>20230131_1336</v>
      </c>
      <c r="DP155" s="328">
        <v>4</v>
      </c>
      <c r="EW155" s="275">
        <v>153</v>
      </c>
    </row>
    <row r="156" spans="5:153" x14ac:dyDescent="0.3">
      <c r="AD156" s="310"/>
      <c r="AE156" s="310"/>
      <c r="AF156" s="310"/>
      <c r="AG156" s="310"/>
      <c r="AH156" s="375">
        <f t="shared" si="83"/>
        <v>0</v>
      </c>
      <c r="AI156" s="372"/>
      <c r="AJ156" s="372"/>
      <c r="AK156" s="372"/>
      <c r="AL156" s="310"/>
      <c r="AM156" s="310"/>
      <c r="AN156" s="310"/>
      <c r="AO156" s="310"/>
      <c r="AP156" s="310"/>
      <c r="AQ156" s="310"/>
      <c r="AR156" s="310"/>
      <c r="AS156" s="310"/>
      <c r="AT156" s="310"/>
      <c r="AU156" s="310"/>
      <c r="AV156" s="310"/>
      <c r="AW156" s="310"/>
      <c r="AX156" s="310"/>
      <c r="AY156" s="310"/>
      <c r="AZ156" s="310"/>
      <c r="BA156" s="310"/>
      <c r="BB156" s="310"/>
      <c r="BC156" s="310"/>
      <c r="BD156" s="310"/>
      <c r="BE156" s="310"/>
      <c r="BF156" s="310"/>
      <c r="BG156" s="310"/>
      <c r="BH156" s="310"/>
      <c r="BI156" s="310"/>
      <c r="BK156" s="310"/>
      <c r="BL156" s="310"/>
      <c r="BM156" s="310"/>
      <c r="BN156" s="310"/>
      <c r="BO156" s="310"/>
      <c r="BP156" s="310"/>
      <c r="BQ156" s="310"/>
      <c r="BR156" s="310"/>
      <c r="BS156" s="310"/>
      <c r="BT156" s="310"/>
      <c r="BU156" s="310"/>
      <c r="BV156" s="310"/>
      <c r="BW156" s="310"/>
      <c r="BX156" s="310"/>
      <c r="BY156" s="310"/>
      <c r="BZ156" s="310"/>
      <c r="CA156" s="310"/>
      <c r="CB156" s="310"/>
      <c r="CD156" s="313">
        <v>0</v>
      </c>
      <c r="CE156" s="313" t="str">
        <v>P3.1e</v>
      </c>
      <c r="CF156"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156" s="313"/>
      <c r="CH156" s="313"/>
      <c r="CI156" s="313"/>
      <c r="CJ156" s="313"/>
      <c r="CK156" s="313"/>
      <c r="CL156" s="313"/>
      <c r="CM156" s="313"/>
      <c r="CN156" s="313">
        <v>0</v>
      </c>
      <c r="CO156" s="319" t="b">
        <f t="shared" si="92"/>
        <v>0</v>
      </c>
      <c r="CP156" s="319" t="b">
        <f t="shared" si="93"/>
        <v>0</v>
      </c>
      <c r="CQ156" s="319" t="b">
        <f t="shared" si="95"/>
        <v>0</v>
      </c>
      <c r="CR156" s="319" t="b">
        <f t="shared" si="74"/>
        <v>0</v>
      </c>
      <c r="CS156" s="430" t="b">
        <f t="shared" si="84"/>
        <v>0</v>
      </c>
      <c r="CT156" s="302" t="str">
        <f t="shared" si="85"/>
        <v/>
      </c>
      <c r="CU156" s="302" t="b">
        <f t="shared" si="86"/>
        <v>1</v>
      </c>
      <c r="CV156" s="319" t="b">
        <f t="shared" si="87"/>
        <v>0</v>
      </c>
      <c r="CW156" s="302" t="str">
        <f>'Forside og oppsummering'!$K$2</f>
        <v>20230131_1336</v>
      </c>
      <c r="CX156" s="302">
        <f t="shared" si="88"/>
        <v>4</v>
      </c>
      <c r="CY156" s="302" t="str">
        <f t="shared" si="89"/>
        <v/>
      </c>
      <c r="CZ156" s="435" t="str">
        <f t="shared" si="76"/>
        <v>P3.1e</v>
      </c>
      <c r="DA156" s="330">
        <f>'Forside og oppsummering'!$E$23</f>
        <v>0</v>
      </c>
      <c r="DB156" s="302" t="str">
        <f t="shared" si="90"/>
        <v>Prosjekt 3</v>
      </c>
      <c r="DC156" s="330" t="str">
        <f t="shared" si="77"/>
        <v>Overordnede prosjektdetaljer</v>
      </c>
      <c r="DD156" s="431" t="str">
        <f t="shared" si="78"/>
        <v>P3.1e</v>
      </c>
      <c r="DE156" s="302" t="str">
        <f t="shared" si="94"/>
        <v>P_.1e</v>
      </c>
      <c r="DF156" s="302" t="str">
        <f t="shared" si="91"/>
        <v>Status for tjenesteutviklingsprosjektet
- Besvares dersom dette er videreføring av et eksisterende tjenesteutviklingsprosjekt 
- Beskriv kort hva som er status for tjenesteutviklingsprosjektet og hvordan det går sammenlignet med den opprinnelige fremdriftsplanen</v>
      </c>
      <c r="DG156" s="328">
        <v>0</v>
      </c>
      <c r="DH156" s="328">
        <v>0</v>
      </c>
      <c r="DI156" s="328">
        <v>0</v>
      </c>
      <c r="DJ156" s="328">
        <v>0</v>
      </c>
      <c r="DK156" s="328">
        <v>0</v>
      </c>
      <c r="DL156" s="328">
        <v>0</v>
      </c>
      <c r="DM156" s="328">
        <v>0</v>
      </c>
      <c r="DN156" s="328">
        <v>0</v>
      </c>
      <c r="DO156" s="328" t="str">
        <v>20230131_1336</v>
      </c>
      <c r="DP156" s="328">
        <v>4</v>
      </c>
      <c r="EW156" s="275">
        <v>154</v>
      </c>
    </row>
    <row r="157" spans="5:153" x14ac:dyDescent="0.3">
      <c r="AD157" s="310"/>
      <c r="AE157" s="310"/>
      <c r="AF157" s="310"/>
      <c r="AG157" s="310"/>
      <c r="AH157" s="375">
        <f t="shared" si="83"/>
        <v>0</v>
      </c>
      <c r="AI157" s="372"/>
      <c r="AJ157" s="372"/>
      <c r="AK157" s="372"/>
      <c r="AL157" s="310"/>
      <c r="AM157" s="310"/>
      <c r="AN157" s="310"/>
      <c r="AO157" s="310"/>
      <c r="AP157" s="310"/>
      <c r="AQ157" s="310"/>
      <c r="AR157" s="310"/>
      <c r="AS157" s="310"/>
      <c r="AT157" s="310"/>
      <c r="AU157" s="310"/>
      <c r="AV157" s="310"/>
      <c r="AW157" s="310"/>
      <c r="AX157" s="310"/>
      <c r="AY157" s="310"/>
      <c r="AZ157" s="310"/>
      <c r="BA157" s="310"/>
      <c r="BB157" s="310"/>
      <c r="BC157" s="310"/>
      <c r="BD157" s="310"/>
      <c r="BE157" s="310"/>
      <c r="BF157" s="310"/>
      <c r="BG157" s="310"/>
      <c r="BH157" s="310"/>
      <c r="BI157" s="310"/>
      <c r="BK157" s="310"/>
      <c r="BL157" s="310"/>
      <c r="BM157" s="310"/>
      <c r="BN157" s="310"/>
      <c r="BO157" s="310"/>
      <c r="BP157" s="310"/>
      <c r="BQ157" s="310"/>
      <c r="BR157" s="310"/>
      <c r="BS157" s="310"/>
      <c r="BT157" s="310"/>
      <c r="BU157" s="310"/>
      <c r="BV157" s="310"/>
      <c r="BW157" s="310"/>
      <c r="BX157" s="310"/>
      <c r="BY157" s="310"/>
      <c r="BZ157" s="310"/>
      <c r="CA157" s="310"/>
      <c r="CB157" s="310"/>
      <c r="CD157" s="313">
        <v>0</v>
      </c>
      <c r="CE157" s="313">
        <v>0</v>
      </c>
      <c r="CF157" s="313">
        <v>0</v>
      </c>
      <c r="CG157" s="313"/>
      <c r="CH157" s="313"/>
      <c r="CI157" s="313"/>
      <c r="CJ157" s="313"/>
      <c r="CK157" s="313"/>
      <c r="CL157" s="313"/>
      <c r="CM157" s="313"/>
      <c r="CN157" s="313">
        <v>0</v>
      </c>
      <c r="CO157" s="319" t="b">
        <f t="shared" si="92"/>
        <v>0</v>
      </c>
      <c r="CP157" s="319" t="b">
        <f t="shared" si="93"/>
        <v>0</v>
      </c>
      <c r="CQ157" s="319" t="b">
        <f t="shared" si="95"/>
        <v>0</v>
      </c>
      <c r="CR157" s="319" t="b">
        <f t="shared" si="74"/>
        <v>1</v>
      </c>
      <c r="CS157" s="430" t="b">
        <f t="shared" si="84"/>
        <v>1</v>
      </c>
      <c r="CT157" s="302" t="str">
        <f t="shared" si="85"/>
        <v/>
      </c>
      <c r="CU157" s="302" t="b">
        <f t="shared" si="86"/>
        <v>1</v>
      </c>
      <c r="CV157" s="319" t="b">
        <f t="shared" si="87"/>
        <v>0</v>
      </c>
      <c r="CW157" s="302" t="str">
        <f>'Forside og oppsummering'!$K$2</f>
        <v>20230131_1336</v>
      </c>
      <c r="CX157" s="302">
        <f t="shared" si="88"/>
        <v>6</v>
      </c>
      <c r="CY157" s="302" t="str">
        <f t="shared" si="89"/>
        <v/>
      </c>
      <c r="CZ157" s="435">
        <f t="shared" si="76"/>
        <v>0</v>
      </c>
      <c r="DA157" s="330">
        <f>'Forside og oppsummering'!$E$23</f>
        <v>0</v>
      </c>
      <c r="DB157" s="302" t="str">
        <f t="shared" si="90"/>
        <v>Prosjekt 3</v>
      </c>
      <c r="DC157" s="330" t="str">
        <f t="shared" si="77"/>
        <v>Overordnede prosjektdetaljer</v>
      </c>
      <c r="DD157" s="431" t="str">
        <f t="shared" si="78"/>
        <v>P3.1e_end</v>
      </c>
      <c r="DE157" s="302" t="str">
        <f t="shared" si="94"/>
        <v>P_.1e_end</v>
      </c>
      <c r="DF157" s="302" t="str">
        <f t="shared" si="91"/>
        <v/>
      </c>
      <c r="DG157" s="328">
        <v>0</v>
      </c>
      <c r="DH157" s="328">
        <v>0</v>
      </c>
      <c r="DI157" s="328">
        <v>0</v>
      </c>
      <c r="DJ157" s="328">
        <v>0</v>
      </c>
      <c r="DK157" s="328">
        <v>0</v>
      </c>
      <c r="DL157" s="328">
        <v>0</v>
      </c>
      <c r="DM157" s="328">
        <v>0</v>
      </c>
      <c r="DN157" s="328">
        <v>0</v>
      </c>
      <c r="DO157" s="328" t="str">
        <v>20230131_1336</v>
      </c>
      <c r="DP157" s="328">
        <v>6</v>
      </c>
      <c r="EW157" s="436">
        <v>155</v>
      </c>
    </row>
    <row r="158" spans="5:153" x14ac:dyDescent="0.3">
      <c r="AD158" s="310"/>
      <c r="AE158" s="310"/>
      <c r="AF158" s="310"/>
      <c r="AG158" s="310"/>
      <c r="AH158" s="375">
        <f t="shared" si="83"/>
        <v>0</v>
      </c>
      <c r="AI158" s="372"/>
      <c r="AJ158" s="372"/>
      <c r="AK158" s="372"/>
      <c r="AL158" s="310"/>
      <c r="AM158" s="310"/>
      <c r="AN158" s="310"/>
      <c r="AO158" s="310"/>
      <c r="AP158" s="310"/>
      <c r="AQ158" s="310"/>
      <c r="AR158" s="310"/>
      <c r="AS158" s="310"/>
      <c r="AT158" s="310"/>
      <c r="AU158" s="310"/>
      <c r="AV158" s="310"/>
      <c r="AW158" s="310"/>
      <c r="AX158" s="310"/>
      <c r="AY158" s="310"/>
      <c r="AZ158" s="310"/>
      <c r="BA158" s="310"/>
      <c r="BB158" s="310"/>
      <c r="BC158" s="310"/>
      <c r="BD158" s="310"/>
      <c r="BE158" s="310"/>
      <c r="BF158" s="310"/>
      <c r="BG158" s="310"/>
      <c r="BH158" s="310"/>
      <c r="BI158" s="310"/>
      <c r="BK158" s="310"/>
      <c r="BL158" s="310"/>
      <c r="BM158" s="310"/>
      <c r="BN158" s="310"/>
      <c r="BO158" s="310"/>
      <c r="BP158" s="310"/>
      <c r="BQ158" s="310"/>
      <c r="BR158" s="310"/>
      <c r="BS158" s="310"/>
      <c r="BT158" s="310"/>
      <c r="BU158" s="310"/>
      <c r="BV158" s="310"/>
      <c r="BW158" s="310"/>
      <c r="BX158" s="310"/>
      <c r="BY158" s="310"/>
      <c r="BZ158" s="310"/>
      <c r="CA158" s="310"/>
      <c r="CB158" s="310"/>
      <c r="CD158" s="313" t="str">
        <v>P3.2</v>
      </c>
      <c r="CE158" s="313" t="str">
        <v>Tema for tjenesteutviklingsprosjekt 3.</v>
      </c>
      <c r="CF158" s="313">
        <v>0</v>
      </c>
      <c r="CG158" s="313"/>
      <c r="CH158" s="313"/>
      <c r="CI158" s="313"/>
      <c r="CJ158" s="313"/>
      <c r="CK158" s="313"/>
      <c r="CL158" s="313"/>
      <c r="CM158" s="313"/>
      <c r="CN158" s="313">
        <v>0</v>
      </c>
      <c r="CO158" s="319" t="b">
        <f t="shared" si="92"/>
        <v>1</v>
      </c>
      <c r="CP158" s="319" t="b">
        <f t="shared" si="93"/>
        <v>0</v>
      </c>
      <c r="CQ158" s="319" t="b">
        <f t="shared" si="95"/>
        <v>0</v>
      </c>
      <c r="CR158" s="319" t="b">
        <f t="shared" si="74"/>
        <v>0</v>
      </c>
      <c r="CS158" s="430" t="b">
        <f t="shared" si="84"/>
        <v>0</v>
      </c>
      <c r="CT158" s="302" t="str">
        <f t="shared" si="85"/>
        <v/>
      </c>
      <c r="CU158" s="302" t="b">
        <f t="shared" si="86"/>
        <v>1</v>
      </c>
      <c r="CV158" s="319" t="b">
        <f t="shared" si="87"/>
        <v>0</v>
      </c>
      <c r="CW158" s="302" t="str">
        <f>'Forside og oppsummering'!$K$2</f>
        <v>20230131_1336</v>
      </c>
      <c r="CX158" s="302">
        <f t="shared" si="88"/>
        <v>2</v>
      </c>
      <c r="CY158" s="302" t="str">
        <f t="shared" si="89"/>
        <v/>
      </c>
      <c r="CZ158" s="435" t="str">
        <f t="shared" si="76"/>
        <v>P3.2</v>
      </c>
      <c r="DA158" s="330">
        <f>'Forside og oppsummering'!$E$23</f>
        <v>0</v>
      </c>
      <c r="DB158" s="302" t="str">
        <f t="shared" si="90"/>
        <v>Prosjekt 3</v>
      </c>
      <c r="DC158" s="330" t="str">
        <f t="shared" si="77"/>
        <v>Tema for tjenesteutviklingsprosjekt 3.</v>
      </c>
      <c r="DD158" s="431" t="str">
        <f t="shared" si="78"/>
        <v>P3.2</v>
      </c>
      <c r="DE158" s="302" t="str">
        <f t="shared" si="94"/>
        <v>P_.2</v>
      </c>
      <c r="DF158" s="302">
        <f t="shared" si="91"/>
        <v>0</v>
      </c>
      <c r="DG158" s="328">
        <v>0</v>
      </c>
      <c r="DH158" s="328">
        <v>0</v>
      </c>
      <c r="DI158" s="328">
        <v>0</v>
      </c>
      <c r="DJ158" s="328">
        <v>0</v>
      </c>
      <c r="DK158" s="328">
        <v>0</v>
      </c>
      <c r="DL158" s="328">
        <v>0</v>
      </c>
      <c r="DM158" s="328">
        <v>0</v>
      </c>
      <c r="DN158" s="328">
        <v>0</v>
      </c>
      <c r="DO158" s="328" t="str">
        <v>20230131_1336</v>
      </c>
      <c r="DP158" s="328">
        <v>2</v>
      </c>
      <c r="EW158" s="275">
        <v>156</v>
      </c>
    </row>
    <row r="159" spans="5:153" x14ac:dyDescent="0.3">
      <c r="AD159" s="310"/>
      <c r="AE159" s="310"/>
      <c r="AF159" s="310"/>
      <c r="AG159" s="310"/>
      <c r="AH159" s="375">
        <f t="shared" si="83"/>
        <v>0</v>
      </c>
      <c r="AI159" s="372"/>
      <c r="AJ159" s="372"/>
      <c r="AK159" s="372"/>
      <c r="AL159" s="310"/>
      <c r="AM159" s="310"/>
      <c r="AN159" s="310"/>
      <c r="AO159" s="310"/>
      <c r="AP159" s="310"/>
      <c r="AQ159" s="310"/>
      <c r="AR159" s="310"/>
      <c r="AS159" s="310"/>
      <c r="AT159" s="310"/>
      <c r="AU159" s="310"/>
      <c r="AV159" s="310"/>
      <c r="AW159" s="310"/>
      <c r="AX159" s="310"/>
      <c r="AY159" s="310"/>
      <c r="AZ159" s="310"/>
      <c r="BA159" s="310"/>
      <c r="BB159" s="310"/>
      <c r="BC159" s="310"/>
      <c r="BD159" s="310"/>
      <c r="BE159" s="310"/>
      <c r="BF159" s="310"/>
      <c r="BG159" s="310"/>
      <c r="BH159" s="310"/>
      <c r="BI159" s="310"/>
      <c r="BK159" s="310"/>
      <c r="BL159" s="310"/>
      <c r="BM159" s="310"/>
      <c r="BN159" s="310"/>
      <c r="BO159" s="310"/>
      <c r="BP159" s="310"/>
      <c r="BQ159" s="310"/>
      <c r="BR159" s="310"/>
      <c r="BS159" s="310"/>
      <c r="BT159" s="310"/>
      <c r="BU159" s="310"/>
      <c r="BV159" s="310"/>
      <c r="BW159" s="310"/>
      <c r="BX159" s="310"/>
      <c r="BY159" s="310"/>
      <c r="BZ159" s="310"/>
      <c r="CA159" s="310"/>
      <c r="CB159" s="310"/>
      <c r="CD159" s="313">
        <v>0</v>
      </c>
      <c r="CE159" s="313" t="str">
        <v>Det er kun mulig å markere et tema. Velg temaet som er mest dekkende for prosjektets innretning med "Ja".</v>
      </c>
      <c r="CF159" s="313">
        <v>0</v>
      </c>
      <c r="CG159" s="313"/>
      <c r="CH159" s="313"/>
      <c r="CI159" s="313"/>
      <c r="CJ159" s="313"/>
      <c r="CK159" s="313"/>
      <c r="CL159" s="313"/>
      <c r="CM159" s="313"/>
      <c r="CN159" s="313">
        <v>0</v>
      </c>
      <c r="CO159" s="319" t="b">
        <f t="shared" si="92"/>
        <v>0</v>
      </c>
      <c r="CP159" s="319" t="b">
        <f t="shared" si="93"/>
        <v>0</v>
      </c>
      <c r="CQ159" s="319" t="b">
        <f t="shared" si="95"/>
        <v>0</v>
      </c>
      <c r="CR159" s="319" t="b">
        <f t="shared" si="74"/>
        <v>1</v>
      </c>
      <c r="CS159" s="430" t="b">
        <f t="shared" si="84"/>
        <v>0</v>
      </c>
      <c r="CT159" s="302" t="str">
        <f t="shared" si="85"/>
        <v/>
      </c>
      <c r="CU159" s="302" t="b">
        <f t="shared" si="86"/>
        <v>1</v>
      </c>
      <c r="CV159" s="319" t="b">
        <f t="shared" si="87"/>
        <v>0</v>
      </c>
      <c r="CW159" s="302" t="str">
        <f>'Forside og oppsummering'!$K$2</f>
        <v>20230131_1336</v>
      </c>
      <c r="CX159" s="302">
        <f t="shared" si="88"/>
        <v>4</v>
      </c>
      <c r="CY159" s="302" t="str">
        <f t="shared" si="89"/>
        <v/>
      </c>
      <c r="CZ159" s="435" t="str">
        <f t="shared" si="76"/>
        <v>Det er kun mulig å markere et tema. Velg temaet som er mest dekkende for prosjektets innretning med "Ja".</v>
      </c>
      <c r="DA159" s="330">
        <f>'Forside og oppsummering'!$E$23</f>
        <v>0</v>
      </c>
      <c r="DB159" s="302" t="str">
        <f t="shared" si="90"/>
        <v>Prosjekt 3</v>
      </c>
      <c r="DC159" s="330" t="str">
        <f t="shared" si="77"/>
        <v>Tema for tjenesteutviklingsprosjekt 3.</v>
      </c>
      <c r="DD159" s="431" t="str">
        <f t="shared" si="78"/>
        <v>Det er kun mulig å markere et tema. Velg temaet som er mest dekkende for prosjektets innretning med "Ja".</v>
      </c>
      <c r="DE159" s="302" t="str">
        <f t="shared" si="94"/>
        <v>P_t er kun mulig å markere et tema. Velg temaet som er mest dekkende for prosjektets innretning med "Ja".</v>
      </c>
      <c r="DF159" s="302">
        <f t="shared" si="91"/>
        <v>0</v>
      </c>
      <c r="DG159" s="328">
        <v>0</v>
      </c>
      <c r="DH159" s="328">
        <v>0</v>
      </c>
      <c r="DI159" s="328">
        <v>0</v>
      </c>
      <c r="DJ159" s="328">
        <v>0</v>
      </c>
      <c r="DK159" s="328">
        <v>0</v>
      </c>
      <c r="DL159" s="328">
        <v>0</v>
      </c>
      <c r="DM159" s="328">
        <v>0</v>
      </c>
      <c r="DN159" s="328">
        <v>0</v>
      </c>
      <c r="DO159" s="328" t="str">
        <v>20230131_1336</v>
      </c>
      <c r="DP159" s="328">
        <v>4</v>
      </c>
      <c r="EW159" s="275">
        <v>157</v>
      </c>
    </row>
    <row r="160" spans="5:153" x14ac:dyDescent="0.3">
      <c r="AD160" s="310"/>
      <c r="AE160" s="310"/>
      <c r="AF160" s="310"/>
      <c r="AG160" s="310"/>
      <c r="AH160" s="375">
        <f t="shared" si="83"/>
        <v>0</v>
      </c>
      <c r="AI160" s="372"/>
      <c r="AJ160" s="372"/>
      <c r="AK160" s="372"/>
      <c r="AL160" s="310"/>
      <c r="AM160" s="310"/>
      <c r="AN160" s="310"/>
      <c r="AO160" s="310"/>
      <c r="AP160" s="310"/>
      <c r="AQ160" s="310"/>
      <c r="AR160" s="310"/>
      <c r="AS160" s="310"/>
      <c r="AT160" s="310"/>
      <c r="AU160" s="310"/>
      <c r="AV160" s="310"/>
      <c r="AW160" s="310"/>
      <c r="AX160" s="310"/>
      <c r="AY160" s="310"/>
      <c r="AZ160" s="310"/>
      <c r="BA160" s="310"/>
      <c r="BB160" s="310"/>
      <c r="BC160" s="310"/>
      <c r="BD160" s="310"/>
      <c r="BE160" s="310"/>
      <c r="BF160" s="310"/>
      <c r="BG160" s="310"/>
      <c r="BH160" s="310"/>
      <c r="BI160" s="310"/>
      <c r="BK160" s="310"/>
      <c r="BL160" s="310"/>
      <c r="BM160" s="310"/>
      <c r="BN160" s="310"/>
      <c r="BO160" s="310"/>
      <c r="BP160" s="310"/>
      <c r="BQ160" s="310"/>
      <c r="BR160" s="310"/>
      <c r="BS160" s="310"/>
      <c r="BT160" s="310"/>
      <c r="BU160" s="310"/>
      <c r="BV160" s="310"/>
      <c r="BW160" s="310"/>
      <c r="BX160" s="310"/>
      <c r="BY160" s="310"/>
      <c r="BZ160" s="310"/>
      <c r="CA160" s="310"/>
      <c r="CB160" s="310"/>
      <c r="CD160" s="313">
        <v>0</v>
      </c>
      <c r="CE160" s="313" t="str">
        <v>P3.2a</v>
      </c>
      <c r="CF160" s="313" t="str">
        <v>Heltid og faste stillinger</v>
      </c>
      <c r="CG160" s="313"/>
      <c r="CH160" s="313"/>
      <c r="CI160" s="313"/>
      <c r="CJ160" s="313"/>
      <c r="CK160" s="313"/>
      <c r="CL160" s="313"/>
      <c r="CM160" s="313"/>
      <c r="CN160" s="313">
        <v>0</v>
      </c>
      <c r="CO160" s="319" t="b">
        <f t="shared" si="92"/>
        <v>0</v>
      </c>
      <c r="CP160" s="319" t="b">
        <f t="shared" si="93"/>
        <v>0</v>
      </c>
      <c r="CQ160" s="319" t="b">
        <f t="shared" si="95"/>
        <v>0</v>
      </c>
      <c r="CR160" s="319" t="b">
        <f t="shared" si="74"/>
        <v>0</v>
      </c>
      <c r="CS160" s="430" t="b">
        <f t="shared" si="84"/>
        <v>0</v>
      </c>
      <c r="CT160" s="302" t="str">
        <f t="shared" si="85"/>
        <v/>
      </c>
      <c r="CU160" s="302" t="b">
        <f t="shared" si="86"/>
        <v>1</v>
      </c>
      <c r="CV160" s="319" t="b">
        <f t="shared" si="87"/>
        <v>0</v>
      </c>
      <c r="CW160" s="302" t="str">
        <f>'Forside og oppsummering'!$K$2</f>
        <v>20230131_1336</v>
      </c>
      <c r="CX160" s="302">
        <f t="shared" si="88"/>
        <v>4</v>
      </c>
      <c r="CY160" s="302" t="str">
        <f t="shared" si="89"/>
        <v/>
      </c>
      <c r="CZ160" s="435" t="str">
        <f t="shared" si="76"/>
        <v>P3.2a</v>
      </c>
      <c r="DA160" s="330">
        <f>'Forside og oppsummering'!$E$23</f>
        <v>0</v>
      </c>
      <c r="DB160" s="302" t="str">
        <f t="shared" si="90"/>
        <v>Prosjekt 3</v>
      </c>
      <c r="DC160" s="330" t="str">
        <f t="shared" si="77"/>
        <v>Tema for tjenesteutviklingsprosjekt 3.</v>
      </c>
      <c r="DD160" s="431" t="str">
        <f t="shared" si="78"/>
        <v>P3.2a</v>
      </c>
      <c r="DE160" s="302" t="str">
        <f t="shared" si="94"/>
        <v>P_.2a</v>
      </c>
      <c r="DF160" s="302" t="str">
        <f t="shared" si="91"/>
        <v>Heltid og faste stillinger</v>
      </c>
      <c r="DG160" s="328">
        <v>0</v>
      </c>
      <c r="DH160" s="328">
        <v>0</v>
      </c>
      <c r="DI160" s="328">
        <v>0</v>
      </c>
      <c r="DJ160" s="328">
        <v>0</v>
      </c>
      <c r="DK160" s="328">
        <v>0</v>
      </c>
      <c r="DL160" s="328">
        <v>0</v>
      </c>
      <c r="DM160" s="328">
        <v>0</v>
      </c>
      <c r="DN160" s="328">
        <v>0</v>
      </c>
      <c r="DO160" s="328" t="str">
        <v>20230131_1336</v>
      </c>
      <c r="DP160" s="328">
        <v>4</v>
      </c>
      <c r="EW160" s="275">
        <v>158</v>
      </c>
    </row>
    <row r="161" spans="30:153" x14ac:dyDescent="0.3">
      <c r="AD161" s="310"/>
      <c r="AE161" s="310"/>
      <c r="AF161" s="310"/>
      <c r="AG161" s="310"/>
      <c r="AH161" s="375">
        <f t="shared" si="83"/>
        <v>0</v>
      </c>
      <c r="AI161" s="372"/>
      <c r="AJ161" s="372"/>
      <c r="AK161" s="372"/>
      <c r="AL161" s="310"/>
      <c r="AM161" s="310"/>
      <c r="AN161" s="310"/>
      <c r="AO161" s="310"/>
      <c r="AP161" s="310"/>
      <c r="AQ161" s="310"/>
      <c r="AR161" s="310"/>
      <c r="AS161" s="310"/>
      <c r="AT161" s="310"/>
      <c r="AU161" s="310"/>
      <c r="AV161" s="310"/>
      <c r="AW161" s="310"/>
      <c r="AX161" s="310"/>
      <c r="AY161" s="310"/>
      <c r="AZ161" s="310"/>
      <c r="BA161" s="310"/>
      <c r="BB161" s="310"/>
      <c r="BC161" s="310"/>
      <c r="BD161" s="310"/>
      <c r="BE161" s="310"/>
      <c r="BF161" s="310"/>
      <c r="BG161" s="310"/>
      <c r="BH161" s="310"/>
      <c r="BI161" s="310"/>
      <c r="BK161" s="310"/>
      <c r="BL161" s="310"/>
      <c r="BM161" s="310"/>
      <c r="BN161" s="310"/>
      <c r="BO161" s="310"/>
      <c r="BP161" s="310"/>
      <c r="BQ161" s="310"/>
      <c r="BR161" s="310"/>
      <c r="BS161" s="310"/>
      <c r="BT161" s="310"/>
      <c r="BU161" s="310"/>
      <c r="BV161" s="310"/>
      <c r="BW161" s="310"/>
      <c r="BX161" s="310"/>
      <c r="BY161" s="310"/>
      <c r="BZ161" s="310"/>
      <c r="CA161" s="310"/>
      <c r="CB161" s="310"/>
      <c r="CD161" s="313">
        <v>0</v>
      </c>
      <c r="CE161" s="313" t="str">
        <v>P3.2b</v>
      </c>
      <c r="CF161" s="313" t="str">
        <v>Brukermedvirkning og samspill med pårørende</v>
      </c>
      <c r="CG161" s="313"/>
      <c r="CH161" s="313"/>
      <c r="CI161" s="313"/>
      <c r="CJ161" s="313"/>
      <c r="CK161" s="313"/>
      <c r="CL161" s="313"/>
      <c r="CM161" s="313"/>
      <c r="CN161" s="313">
        <v>0</v>
      </c>
      <c r="CO161" s="319" t="b">
        <f t="shared" si="92"/>
        <v>0</v>
      </c>
      <c r="CP161" s="319" t="b">
        <f t="shared" si="93"/>
        <v>0</v>
      </c>
      <c r="CQ161" s="319" t="b">
        <f t="shared" si="95"/>
        <v>0</v>
      </c>
      <c r="CR161" s="319" t="b">
        <f t="shared" si="74"/>
        <v>0</v>
      </c>
      <c r="CS161" s="430" t="b">
        <f t="shared" si="84"/>
        <v>0</v>
      </c>
      <c r="CT161" s="302" t="str">
        <f t="shared" si="85"/>
        <v/>
      </c>
      <c r="CU161" s="302" t="b">
        <f t="shared" si="86"/>
        <v>1</v>
      </c>
      <c r="CV161" s="319" t="b">
        <f t="shared" si="87"/>
        <v>0</v>
      </c>
      <c r="CW161" s="302" t="str">
        <f>'Forside og oppsummering'!$K$2</f>
        <v>20230131_1336</v>
      </c>
      <c r="CX161" s="302">
        <f t="shared" si="88"/>
        <v>4</v>
      </c>
      <c r="CY161" s="302" t="str">
        <f t="shared" si="89"/>
        <v/>
      </c>
      <c r="CZ161" s="435" t="str">
        <f t="shared" si="76"/>
        <v>P3.2b</v>
      </c>
      <c r="DA161" s="330">
        <f>'Forside og oppsummering'!$E$23</f>
        <v>0</v>
      </c>
      <c r="DB161" s="302" t="str">
        <f t="shared" si="90"/>
        <v>Prosjekt 3</v>
      </c>
      <c r="DC161" s="330" t="str">
        <f t="shared" si="77"/>
        <v>Tema for tjenesteutviklingsprosjekt 3.</v>
      </c>
      <c r="DD161" s="431" t="str">
        <f t="shared" si="78"/>
        <v>P3.2b</v>
      </c>
      <c r="DE161" s="302" t="str">
        <f t="shared" si="94"/>
        <v>P_.2b</v>
      </c>
      <c r="DF161" s="302" t="str">
        <f t="shared" si="91"/>
        <v>Brukermedvirkning og samspill med pårørende</v>
      </c>
      <c r="DG161" s="328">
        <v>0</v>
      </c>
      <c r="DH161" s="328">
        <v>0</v>
      </c>
      <c r="DI161" s="328">
        <v>0</v>
      </c>
      <c r="DJ161" s="328">
        <v>0</v>
      </c>
      <c r="DK161" s="328">
        <v>0</v>
      </c>
      <c r="DL161" s="328">
        <v>0</v>
      </c>
      <c r="DM161" s="328">
        <v>0</v>
      </c>
      <c r="DN161" s="328">
        <v>0</v>
      </c>
      <c r="DO161" s="328" t="str">
        <v>20230131_1336</v>
      </c>
      <c r="DP161" s="328">
        <v>4</v>
      </c>
      <c r="EW161" s="275">
        <v>159</v>
      </c>
    </row>
    <row r="162" spans="30:153" x14ac:dyDescent="0.3">
      <c r="AD162" s="310"/>
      <c r="AE162" s="310"/>
      <c r="AF162" s="310"/>
      <c r="AG162" s="310"/>
      <c r="AH162" s="375">
        <f t="shared" si="83"/>
        <v>0</v>
      </c>
      <c r="AI162" s="372"/>
      <c r="AJ162" s="372"/>
      <c r="AK162" s="372"/>
      <c r="AL162" s="310"/>
      <c r="AM162" s="310"/>
      <c r="AN162" s="310"/>
      <c r="AO162" s="310"/>
      <c r="AP162" s="310"/>
      <c r="AQ162" s="310"/>
      <c r="AR162" s="310"/>
      <c r="AS162" s="310"/>
      <c r="AT162" s="310"/>
      <c r="AU162" s="310"/>
      <c r="AV162" s="310"/>
      <c r="AW162" s="310"/>
      <c r="AX162" s="310"/>
      <c r="AY162" s="310"/>
      <c r="AZ162" s="310"/>
      <c r="BA162" s="310"/>
      <c r="BB162" s="310"/>
      <c r="BC162" s="310"/>
      <c r="BD162" s="310"/>
      <c r="BE162" s="310"/>
      <c r="BF162" s="310"/>
      <c r="BG162" s="310"/>
      <c r="BH162" s="310"/>
      <c r="BI162" s="310"/>
      <c r="BK162" s="310"/>
      <c r="BL162" s="310"/>
      <c r="BM162" s="310"/>
      <c r="BN162" s="310"/>
      <c r="BO162" s="310"/>
      <c r="BP162" s="310"/>
      <c r="BQ162" s="310"/>
      <c r="BR162" s="310"/>
      <c r="BS162" s="310"/>
      <c r="BT162" s="310"/>
      <c r="BU162" s="310"/>
      <c r="BV162" s="310"/>
      <c r="BW162" s="310"/>
      <c r="BX162" s="310"/>
      <c r="BY162" s="310"/>
      <c r="BZ162" s="310"/>
      <c r="CA162" s="310"/>
      <c r="CB162" s="310"/>
      <c r="CD162" s="313">
        <v>0</v>
      </c>
      <c r="CE162" s="313" t="str">
        <v>P3.2c</v>
      </c>
      <c r="CF162" s="313" t="str">
        <v>Ledelse og fagutvikling</v>
      </c>
      <c r="CG162" s="313"/>
      <c r="CH162" s="313"/>
      <c r="CI162" s="313"/>
      <c r="CJ162" s="313"/>
      <c r="CK162" s="313"/>
      <c r="CL162" s="313"/>
      <c r="CM162" s="313"/>
      <c r="CN162" s="313">
        <v>0</v>
      </c>
      <c r="CO162" s="319" t="b">
        <f t="shared" si="92"/>
        <v>0</v>
      </c>
      <c r="CP162" s="319" t="b">
        <f t="shared" si="93"/>
        <v>0</v>
      </c>
      <c r="CQ162" s="319" t="b">
        <f t="shared" si="95"/>
        <v>0</v>
      </c>
      <c r="CR162" s="319" t="b">
        <f t="shared" si="74"/>
        <v>0</v>
      </c>
      <c r="CS162" s="430" t="b">
        <f t="shared" si="84"/>
        <v>0</v>
      </c>
      <c r="CT162" s="302" t="str">
        <f t="shared" si="85"/>
        <v/>
      </c>
      <c r="CU162" s="302" t="b">
        <f t="shared" si="86"/>
        <v>1</v>
      </c>
      <c r="CV162" s="319" t="b">
        <f t="shared" si="87"/>
        <v>0</v>
      </c>
      <c r="CW162" s="302" t="str">
        <f>'Forside og oppsummering'!$K$2</f>
        <v>20230131_1336</v>
      </c>
      <c r="CX162" s="302">
        <f t="shared" si="88"/>
        <v>4</v>
      </c>
      <c r="CY162" s="302" t="str">
        <f t="shared" si="89"/>
        <v/>
      </c>
      <c r="CZ162" s="435" t="str">
        <f t="shared" si="76"/>
        <v>P3.2c</v>
      </c>
      <c r="DA162" s="330">
        <f>'Forside og oppsummering'!$E$23</f>
        <v>0</v>
      </c>
      <c r="DB162" s="302" t="str">
        <f t="shared" si="90"/>
        <v>Prosjekt 3</v>
      </c>
      <c r="DC162" s="330" t="str">
        <f t="shared" si="77"/>
        <v>Tema for tjenesteutviklingsprosjekt 3.</v>
      </c>
      <c r="DD162" s="431" t="str">
        <f t="shared" si="78"/>
        <v>P3.2c</v>
      </c>
      <c r="DE162" s="302" t="str">
        <f t="shared" si="94"/>
        <v>P_.2c</v>
      </c>
      <c r="DF162" s="302" t="str">
        <f t="shared" si="91"/>
        <v>Ledelse og fagutvikling</v>
      </c>
      <c r="DG162" s="328">
        <v>0</v>
      </c>
      <c r="DH162" s="328">
        <v>0</v>
      </c>
      <c r="DI162" s="328">
        <v>0</v>
      </c>
      <c r="DJ162" s="328">
        <v>0</v>
      </c>
      <c r="DK162" s="328">
        <v>0</v>
      </c>
      <c r="DL162" s="328">
        <v>0</v>
      </c>
      <c r="DM162" s="328">
        <v>0</v>
      </c>
      <c r="DN162" s="328">
        <v>0</v>
      </c>
      <c r="DO162" s="328" t="str">
        <v>20230131_1336</v>
      </c>
      <c r="DP162" s="328">
        <v>4</v>
      </c>
      <c r="EW162" s="275">
        <v>160</v>
      </c>
    </row>
    <row r="163" spans="30:153" x14ac:dyDescent="0.3">
      <c r="AD163" s="310"/>
      <c r="AE163" s="310"/>
      <c r="AF163" s="310"/>
      <c r="AG163" s="310"/>
      <c r="AH163" s="375">
        <f t="shared" si="83"/>
        <v>0</v>
      </c>
      <c r="AI163" s="372"/>
      <c r="AJ163" s="372"/>
      <c r="AK163" s="372"/>
      <c r="AL163" s="310"/>
      <c r="AM163" s="310"/>
      <c r="AN163" s="310"/>
      <c r="AO163" s="310"/>
      <c r="AP163" s="310"/>
      <c r="AQ163" s="310"/>
      <c r="AR163" s="310"/>
      <c r="AS163" s="310"/>
      <c r="AT163" s="310"/>
      <c r="AU163" s="310"/>
      <c r="AV163" s="310"/>
      <c r="AW163" s="310"/>
      <c r="AX163" s="310"/>
      <c r="AY163" s="310"/>
      <c r="AZ163" s="310"/>
      <c r="BA163" s="310"/>
      <c r="BB163" s="310"/>
      <c r="BC163" s="310"/>
      <c r="BD163" s="310"/>
      <c r="BE163" s="310"/>
      <c r="BF163" s="310"/>
      <c r="BG163" s="310"/>
      <c r="BH163" s="310"/>
      <c r="BI163" s="310"/>
      <c r="BK163" s="310"/>
      <c r="BL163" s="310"/>
      <c r="BM163" s="310"/>
      <c r="BN163" s="310"/>
      <c r="BO163" s="310"/>
      <c r="BP163" s="310"/>
      <c r="BQ163" s="310"/>
      <c r="BR163" s="310"/>
      <c r="BS163" s="310"/>
      <c r="BT163" s="310"/>
      <c r="BU163" s="310"/>
      <c r="BV163" s="310"/>
      <c r="BW163" s="310"/>
      <c r="BX163" s="310"/>
      <c r="BY163" s="310"/>
      <c r="BZ163" s="310"/>
      <c r="CA163" s="310"/>
      <c r="CB163" s="310"/>
      <c r="CD163" s="313">
        <v>0</v>
      </c>
      <c r="CE163" s="313" t="str">
        <v>P3.2d</v>
      </c>
      <c r="CF163" s="313" t="str">
        <v>Strategisk kompetanseutvikling og livslang læring</v>
      </c>
      <c r="CG163" s="313"/>
      <c r="CH163" s="313"/>
      <c r="CI163" s="313"/>
      <c r="CJ163" s="313"/>
      <c r="CK163" s="313"/>
      <c r="CL163" s="313"/>
      <c r="CM163" s="313"/>
      <c r="CN163" s="313">
        <v>0</v>
      </c>
      <c r="CO163" s="319" t="b">
        <f t="shared" si="92"/>
        <v>0</v>
      </c>
      <c r="CP163" s="319" t="b">
        <f t="shared" si="93"/>
        <v>0</v>
      </c>
      <c r="CQ163" s="319" t="b">
        <f t="shared" si="95"/>
        <v>0</v>
      </c>
      <c r="CR163" s="319" t="b">
        <f t="shared" si="74"/>
        <v>0</v>
      </c>
      <c r="CS163" s="430" t="b">
        <f t="shared" si="84"/>
        <v>0</v>
      </c>
      <c r="CT163" s="302" t="str">
        <f t="shared" si="85"/>
        <v/>
      </c>
      <c r="CU163" s="302" t="b">
        <f t="shared" si="86"/>
        <v>1</v>
      </c>
      <c r="CV163" s="319" t="b">
        <f t="shared" si="87"/>
        <v>0</v>
      </c>
      <c r="CW163" s="302" t="str">
        <f>'Forside og oppsummering'!$K$2</f>
        <v>20230131_1336</v>
      </c>
      <c r="CX163" s="302">
        <f t="shared" si="88"/>
        <v>4</v>
      </c>
      <c r="CY163" s="302" t="str">
        <f t="shared" si="89"/>
        <v/>
      </c>
      <c r="CZ163" s="435" t="str">
        <f t="shared" si="76"/>
        <v>P3.2d</v>
      </c>
      <c r="DA163" s="330">
        <f>'Forside og oppsummering'!$E$23</f>
        <v>0</v>
      </c>
      <c r="DB163" s="302" t="str">
        <f t="shared" si="90"/>
        <v>Prosjekt 3</v>
      </c>
      <c r="DC163" s="330" t="str">
        <f t="shared" si="77"/>
        <v>Tema for tjenesteutviklingsprosjekt 3.</v>
      </c>
      <c r="DD163" s="431" t="str">
        <f t="shared" si="78"/>
        <v>P3.2d</v>
      </c>
      <c r="DE163" s="302" t="str">
        <f t="shared" si="94"/>
        <v>P_.2d</v>
      </c>
      <c r="DF163" s="302" t="str">
        <f t="shared" si="91"/>
        <v>Strategisk kompetanseutvikling og livslang læring</v>
      </c>
      <c r="DG163" s="328">
        <v>0</v>
      </c>
      <c r="DH163" s="328">
        <v>0</v>
      </c>
      <c r="DI163" s="328">
        <v>0</v>
      </c>
      <c r="DJ163" s="328">
        <v>0</v>
      </c>
      <c r="DK163" s="328">
        <v>0</v>
      </c>
      <c r="DL163" s="328">
        <v>0</v>
      </c>
      <c r="DM163" s="328">
        <v>0</v>
      </c>
      <c r="DN163" s="328">
        <v>0</v>
      </c>
      <c r="DO163" s="328" t="str">
        <v>20230131_1336</v>
      </c>
      <c r="DP163" s="328">
        <v>4</v>
      </c>
      <c r="EW163" s="275">
        <v>161</v>
      </c>
    </row>
    <row r="164" spans="30:153" x14ac:dyDescent="0.3">
      <c r="AD164" s="310"/>
      <c r="AE164" s="310"/>
      <c r="AF164" s="310"/>
      <c r="AG164" s="310"/>
      <c r="AH164" s="375">
        <f t="shared" si="83"/>
        <v>0</v>
      </c>
      <c r="AI164" s="372"/>
      <c r="AJ164" s="372"/>
      <c r="AK164" s="372"/>
      <c r="AL164" s="310"/>
      <c r="AM164" s="310"/>
      <c r="AN164" s="310"/>
      <c r="AO164" s="310"/>
      <c r="AP164" s="310"/>
      <c r="AQ164" s="310"/>
      <c r="AR164" s="310"/>
      <c r="AS164" s="310"/>
      <c r="AT164" s="310"/>
      <c r="AU164" s="310"/>
      <c r="AV164" s="310"/>
      <c r="AW164" s="310"/>
      <c r="AX164" s="310"/>
      <c r="AY164" s="310"/>
      <c r="AZ164" s="310"/>
      <c r="BA164" s="310"/>
      <c r="BB164" s="310"/>
      <c r="BC164" s="310"/>
      <c r="BD164" s="310"/>
      <c r="BE164" s="310"/>
      <c r="BF164" s="310"/>
      <c r="BG164" s="310"/>
      <c r="BH164" s="310"/>
      <c r="BI164" s="310"/>
      <c r="BK164" s="310"/>
      <c r="BL164" s="310"/>
      <c r="BM164" s="310"/>
      <c r="BN164" s="310"/>
      <c r="BO164" s="310"/>
      <c r="BP164" s="310"/>
      <c r="BQ164" s="310"/>
      <c r="BR164" s="310"/>
      <c r="BS164" s="310"/>
      <c r="BT164" s="310"/>
      <c r="BU164" s="310"/>
      <c r="BV164" s="310"/>
      <c r="BW164" s="310"/>
      <c r="BX164" s="310"/>
      <c r="BY164" s="310"/>
      <c r="BZ164" s="310"/>
      <c r="CA164" s="310"/>
      <c r="CB164" s="310"/>
      <c r="CD164" s="313">
        <v>0</v>
      </c>
      <c r="CE164" s="313" t="str">
        <v>P3.2e</v>
      </c>
      <c r="CF164" s="313" t="str">
        <v>Organisering av tjenester og oppgaver med vekt på tverrfaglighet</v>
      </c>
      <c r="CG164" s="313"/>
      <c r="CH164" s="313"/>
      <c r="CI164" s="313"/>
      <c r="CJ164" s="313"/>
      <c r="CK164" s="313"/>
      <c r="CL164" s="313"/>
      <c r="CM164" s="313"/>
      <c r="CN164" s="313">
        <v>0</v>
      </c>
      <c r="CO164" s="319" t="b">
        <f t="shared" si="92"/>
        <v>0</v>
      </c>
      <c r="CP164" s="319" t="b">
        <f t="shared" si="93"/>
        <v>0</v>
      </c>
      <c r="CQ164" s="319" t="b">
        <f t="shared" si="95"/>
        <v>0</v>
      </c>
      <c r="CR164" s="319" t="b">
        <f t="shared" si="74"/>
        <v>0</v>
      </c>
      <c r="CS164" s="430" t="b">
        <f t="shared" si="84"/>
        <v>0</v>
      </c>
      <c r="CT164" s="302" t="str">
        <f t="shared" si="85"/>
        <v/>
      </c>
      <c r="CU164" s="302" t="b">
        <f t="shared" si="86"/>
        <v>1</v>
      </c>
      <c r="CV164" s="319" t="b">
        <f t="shared" si="87"/>
        <v>0</v>
      </c>
      <c r="CW164" s="302" t="str">
        <f>'Forside og oppsummering'!$K$2</f>
        <v>20230131_1336</v>
      </c>
      <c r="CX164" s="302">
        <f t="shared" si="88"/>
        <v>4</v>
      </c>
      <c r="CY164" s="302" t="str">
        <f t="shared" si="89"/>
        <v/>
      </c>
      <c r="CZ164" s="435" t="str">
        <f t="shared" si="76"/>
        <v>P3.2e</v>
      </c>
      <c r="DA164" s="330">
        <f>'Forside og oppsummering'!$E$23</f>
        <v>0</v>
      </c>
      <c r="DB164" s="302" t="str">
        <f t="shared" si="90"/>
        <v>Prosjekt 3</v>
      </c>
      <c r="DC164" s="330" t="str">
        <f t="shared" si="77"/>
        <v>Tema for tjenesteutviklingsprosjekt 3.</v>
      </c>
      <c r="DD164" s="431" t="str">
        <f t="shared" si="78"/>
        <v>P3.2e</v>
      </c>
      <c r="DE164" s="302" t="str">
        <f t="shared" si="94"/>
        <v>P_.2e</v>
      </c>
      <c r="DF164" s="302" t="str">
        <f t="shared" si="91"/>
        <v>Organisering av tjenester og oppgaver med vekt på tverrfaglighet</v>
      </c>
      <c r="DG164" s="328">
        <v>0</v>
      </c>
      <c r="DH164" s="328">
        <v>0</v>
      </c>
      <c r="DI164" s="328">
        <v>0</v>
      </c>
      <c r="DJ164" s="328">
        <v>0</v>
      </c>
      <c r="DK164" s="328">
        <v>0</v>
      </c>
      <c r="DL164" s="328">
        <v>0</v>
      </c>
      <c r="DM164" s="328">
        <v>0</v>
      </c>
      <c r="DN164" s="328">
        <v>0</v>
      </c>
      <c r="DO164" s="328" t="str">
        <v>20230131_1336</v>
      </c>
      <c r="DP164" s="328">
        <v>4</v>
      </c>
      <c r="EW164" s="436">
        <v>162</v>
      </c>
    </row>
    <row r="165" spans="30:153" x14ac:dyDescent="0.3">
      <c r="AD165" s="310"/>
      <c r="AE165" s="310"/>
      <c r="AF165" s="310"/>
      <c r="AG165" s="310"/>
      <c r="AH165" s="375">
        <f t="shared" si="83"/>
        <v>0</v>
      </c>
      <c r="AI165" s="372"/>
      <c r="AJ165" s="372"/>
      <c r="AK165" s="372"/>
      <c r="AL165" s="310"/>
      <c r="AM165" s="310"/>
      <c r="AN165" s="310"/>
      <c r="AO165" s="310"/>
      <c r="AP165" s="310"/>
      <c r="AQ165" s="310"/>
      <c r="AR165" s="310"/>
      <c r="AS165" s="310"/>
      <c r="AT165" s="310"/>
      <c r="AU165" s="310"/>
      <c r="AV165" s="310"/>
      <c r="AW165" s="310"/>
      <c r="AX165" s="310"/>
      <c r="AY165" s="310"/>
      <c r="AZ165" s="310"/>
      <c r="BA165" s="310"/>
      <c r="BB165" s="310"/>
      <c r="BC165" s="310"/>
      <c r="BD165" s="310"/>
      <c r="BE165" s="310"/>
      <c r="BF165" s="310"/>
      <c r="BG165" s="310"/>
      <c r="BH165" s="310"/>
      <c r="BI165" s="310"/>
      <c r="BK165" s="310"/>
      <c r="BL165" s="310"/>
      <c r="BM165" s="310"/>
      <c r="BN165" s="310"/>
      <c r="BO165" s="310"/>
      <c r="BP165" s="310"/>
      <c r="BQ165" s="310"/>
      <c r="BR165" s="310"/>
      <c r="BS165" s="310"/>
      <c r="BT165" s="310"/>
      <c r="BU165" s="310"/>
      <c r="BV165" s="310"/>
      <c r="BW165" s="310"/>
      <c r="BX165" s="310"/>
      <c r="BY165" s="310"/>
      <c r="BZ165" s="310"/>
      <c r="CA165" s="310"/>
      <c r="CB165" s="310"/>
      <c r="CD165" s="313">
        <v>0</v>
      </c>
      <c r="CE165" s="313" t="str">
        <v>P3.2f</v>
      </c>
      <c r="CF165" s="313" t="str">
        <v>Etablering av praksisplasser</v>
      </c>
      <c r="CG165" s="313"/>
      <c r="CH165" s="313"/>
      <c r="CI165" s="313"/>
      <c r="CJ165" s="313"/>
      <c r="CK165" s="313"/>
      <c r="CL165" s="313"/>
      <c r="CM165" s="313"/>
      <c r="CN165" s="313">
        <v>0</v>
      </c>
      <c r="CO165" s="319" t="b">
        <f t="shared" si="92"/>
        <v>0</v>
      </c>
      <c r="CP165" s="319" t="b">
        <f t="shared" si="93"/>
        <v>0</v>
      </c>
      <c r="CQ165" s="319" t="b">
        <f t="shared" si="95"/>
        <v>0</v>
      </c>
      <c r="CR165" s="319" t="b">
        <f t="shared" si="74"/>
        <v>0</v>
      </c>
      <c r="CS165" s="430" t="b">
        <f t="shared" si="84"/>
        <v>0</v>
      </c>
      <c r="CT165" s="302" t="str">
        <f t="shared" si="85"/>
        <v/>
      </c>
      <c r="CU165" s="302" t="b">
        <f t="shared" si="86"/>
        <v>1</v>
      </c>
      <c r="CV165" s="319" t="b">
        <f t="shared" si="87"/>
        <v>0</v>
      </c>
      <c r="CW165" s="302" t="str">
        <f>'Forside og oppsummering'!$K$2</f>
        <v>20230131_1336</v>
      </c>
      <c r="CX165" s="302">
        <f t="shared" si="88"/>
        <v>4</v>
      </c>
      <c r="CY165" s="302" t="str">
        <f t="shared" si="89"/>
        <v/>
      </c>
      <c r="CZ165" s="435" t="str">
        <f t="shared" si="76"/>
        <v>P3.2f</v>
      </c>
      <c r="DA165" s="330">
        <f>'Forside og oppsummering'!$E$23</f>
        <v>0</v>
      </c>
      <c r="DB165" s="302" t="str">
        <f t="shared" si="90"/>
        <v>Prosjekt 3</v>
      </c>
      <c r="DC165" s="330" t="str">
        <f t="shared" si="77"/>
        <v>Tema for tjenesteutviklingsprosjekt 3.</v>
      </c>
      <c r="DD165" s="431" t="str">
        <f t="shared" si="78"/>
        <v>P3.2f</v>
      </c>
      <c r="DE165" s="302" t="str">
        <f t="shared" si="94"/>
        <v>P_.2f</v>
      </c>
      <c r="DF165" s="302" t="str">
        <f t="shared" si="91"/>
        <v>Etablering av praksisplasser</v>
      </c>
      <c r="DG165" s="328">
        <v>0</v>
      </c>
      <c r="DH165" s="328">
        <v>0</v>
      </c>
      <c r="DI165" s="328">
        <v>0</v>
      </c>
      <c r="DJ165" s="328">
        <v>0</v>
      </c>
      <c r="DK165" s="328">
        <v>0</v>
      </c>
      <c r="DL165" s="328">
        <v>0</v>
      </c>
      <c r="DM165" s="328">
        <v>0</v>
      </c>
      <c r="DN165" s="328">
        <v>0</v>
      </c>
      <c r="DO165" s="328" t="str">
        <v>20230131_1336</v>
      </c>
      <c r="DP165" s="328">
        <v>4</v>
      </c>
      <c r="EW165" s="275">
        <v>163</v>
      </c>
    </row>
    <row r="166" spans="30:153" x14ac:dyDescent="0.3">
      <c r="AD166" s="310"/>
      <c r="AE166" s="310"/>
      <c r="AF166" s="310"/>
      <c r="AG166" s="310"/>
      <c r="AH166" s="375">
        <f t="shared" si="83"/>
        <v>0</v>
      </c>
      <c r="AI166" s="372"/>
      <c r="AJ166" s="372"/>
      <c r="AK166" s="372"/>
      <c r="AL166" s="310"/>
      <c r="AM166" s="310"/>
      <c r="AN166" s="310"/>
      <c r="AO166" s="310"/>
      <c r="AP166" s="310"/>
      <c r="AQ166" s="310"/>
      <c r="AR166" s="310"/>
      <c r="AS166" s="310"/>
      <c r="AT166" s="310"/>
      <c r="AU166" s="310"/>
      <c r="AV166" s="310"/>
      <c r="AW166" s="310"/>
      <c r="AX166" s="310"/>
      <c r="AY166" s="310"/>
      <c r="AZ166" s="310"/>
      <c r="BA166" s="310"/>
      <c r="BB166" s="310"/>
      <c r="BC166" s="310"/>
      <c r="BD166" s="310"/>
      <c r="BE166" s="310"/>
      <c r="BF166" s="310"/>
      <c r="BG166" s="310"/>
      <c r="BH166" s="310"/>
      <c r="BI166" s="310"/>
      <c r="BK166" s="310"/>
      <c r="BL166" s="310"/>
      <c r="BM166" s="310"/>
      <c r="BN166" s="310"/>
      <c r="BO166" s="310"/>
      <c r="BP166" s="310"/>
      <c r="BQ166" s="310"/>
      <c r="BR166" s="310"/>
      <c r="BS166" s="310"/>
      <c r="BT166" s="310"/>
      <c r="BU166" s="310"/>
      <c r="BV166" s="310"/>
      <c r="BW166" s="310"/>
      <c r="BX166" s="310"/>
      <c r="BY166" s="310"/>
      <c r="BZ166" s="310"/>
      <c r="CA166" s="310"/>
      <c r="CB166" s="310"/>
      <c r="CD166" s="313">
        <v>0</v>
      </c>
      <c r="CE166" s="313" t="str">
        <v>P3.2g</v>
      </c>
      <c r="CF166" s="313" t="str">
        <v>Involvering av frivillige, lokalsamfunn og næringsliv.</v>
      </c>
      <c r="CG166" s="313"/>
      <c r="CH166" s="313"/>
      <c r="CI166" s="313"/>
      <c r="CJ166" s="313"/>
      <c r="CK166" s="313"/>
      <c r="CL166" s="313"/>
      <c r="CM166" s="313"/>
      <c r="CN166" s="313">
        <v>0</v>
      </c>
      <c r="CO166" s="319" t="b">
        <f t="shared" si="92"/>
        <v>0</v>
      </c>
      <c r="CP166" s="319" t="b">
        <f t="shared" si="93"/>
        <v>0</v>
      </c>
      <c r="CQ166" s="319" t="b">
        <f t="shared" si="95"/>
        <v>0</v>
      </c>
      <c r="CR166" s="319" t="b">
        <f t="shared" si="74"/>
        <v>0</v>
      </c>
      <c r="CS166" s="430" t="b">
        <f t="shared" si="84"/>
        <v>0</v>
      </c>
      <c r="CT166" s="302" t="str">
        <f t="shared" si="85"/>
        <v/>
      </c>
      <c r="CU166" s="302" t="b">
        <f t="shared" si="86"/>
        <v>1</v>
      </c>
      <c r="CV166" s="319" t="b">
        <f t="shared" si="87"/>
        <v>0</v>
      </c>
      <c r="CW166" s="302" t="str">
        <f>'Forside og oppsummering'!$K$2</f>
        <v>20230131_1336</v>
      </c>
      <c r="CX166" s="302">
        <f t="shared" si="88"/>
        <v>4</v>
      </c>
      <c r="CY166" s="302" t="str">
        <f t="shared" si="89"/>
        <v/>
      </c>
      <c r="CZ166" s="435" t="str">
        <f t="shared" si="76"/>
        <v>P3.2g</v>
      </c>
      <c r="DA166" s="330">
        <f>'Forside og oppsummering'!$E$23</f>
        <v>0</v>
      </c>
      <c r="DB166" s="302" t="str">
        <f t="shared" si="90"/>
        <v>Prosjekt 3</v>
      </c>
      <c r="DC166" s="330" t="str">
        <f t="shared" si="77"/>
        <v>Tema for tjenesteutviklingsprosjekt 3.</v>
      </c>
      <c r="DD166" s="431" t="str">
        <f t="shared" si="78"/>
        <v>P3.2g</v>
      </c>
      <c r="DE166" s="302" t="str">
        <f t="shared" si="94"/>
        <v>P_.2g</v>
      </c>
      <c r="DF166" s="302" t="str">
        <f t="shared" si="91"/>
        <v>Involvering av frivillige, lokalsamfunn og næringsliv.</v>
      </c>
      <c r="DG166" s="328">
        <v>0</v>
      </c>
      <c r="DH166" s="328">
        <v>0</v>
      </c>
      <c r="DI166" s="328">
        <v>0</v>
      </c>
      <c r="DJ166" s="328">
        <v>0</v>
      </c>
      <c r="DK166" s="328">
        <v>0</v>
      </c>
      <c r="DL166" s="328">
        <v>0</v>
      </c>
      <c r="DM166" s="328">
        <v>0</v>
      </c>
      <c r="DN166" s="328">
        <v>0</v>
      </c>
      <c r="DO166" s="328" t="str">
        <v>20230131_1336</v>
      </c>
      <c r="DP166" s="328">
        <v>4</v>
      </c>
      <c r="EW166" s="275">
        <v>164</v>
      </c>
    </row>
    <row r="167" spans="30:153" x14ac:dyDescent="0.3">
      <c r="AD167" s="310"/>
      <c r="AE167" s="310"/>
      <c r="AF167" s="310"/>
      <c r="AG167" s="310"/>
      <c r="AH167" s="375">
        <f t="shared" si="83"/>
        <v>0</v>
      </c>
      <c r="AI167" s="372"/>
      <c r="AJ167" s="372"/>
      <c r="AK167" s="372"/>
      <c r="AL167" s="310"/>
      <c r="AM167" s="310"/>
      <c r="AN167" s="310"/>
      <c r="AO167" s="310"/>
      <c r="AP167" s="310"/>
      <c r="AQ167" s="310"/>
      <c r="AR167" s="310"/>
      <c r="AS167" s="310"/>
      <c r="AT167" s="310"/>
      <c r="AU167" s="310"/>
      <c r="AV167" s="310"/>
      <c r="AW167" s="310"/>
      <c r="AX167" s="310"/>
      <c r="AY167" s="310"/>
      <c r="AZ167" s="310"/>
      <c r="BA167" s="310"/>
      <c r="BB167" s="310"/>
      <c r="BC167" s="310"/>
      <c r="BD167" s="310"/>
      <c r="BE167" s="310"/>
      <c r="BF167" s="310"/>
      <c r="BG167" s="310"/>
      <c r="BH167" s="310"/>
      <c r="BI167" s="310"/>
      <c r="BK167" s="310"/>
      <c r="BL167" s="310"/>
      <c r="BM167" s="310"/>
      <c r="BN167" s="310"/>
      <c r="BO167" s="310"/>
      <c r="BP167" s="310"/>
      <c r="BQ167" s="310"/>
      <c r="BR167" s="310"/>
      <c r="BS167" s="310"/>
      <c r="BT167" s="310"/>
      <c r="BU167" s="310"/>
      <c r="BV167" s="310"/>
      <c r="BW167" s="310"/>
      <c r="BX167" s="310"/>
      <c r="BY167" s="310"/>
      <c r="BZ167" s="310"/>
      <c r="CA167" s="310"/>
      <c r="CB167" s="310"/>
      <c r="CD167" s="313">
        <v>0</v>
      </c>
      <c r="CE167" s="313" t="str">
        <v>P3.2h</v>
      </c>
      <c r="CF167" s="313" t="str">
        <v>Annet</v>
      </c>
      <c r="CG167" s="313"/>
      <c r="CH167" s="313"/>
      <c r="CI167" s="313"/>
      <c r="CJ167" s="313"/>
      <c r="CK167" s="313"/>
      <c r="CL167" s="313"/>
      <c r="CM167" s="313"/>
      <c r="CN167" s="313">
        <v>0</v>
      </c>
      <c r="CO167" s="319" t="b">
        <f t="shared" si="92"/>
        <v>0</v>
      </c>
      <c r="CP167" s="319" t="b">
        <f t="shared" si="93"/>
        <v>0</v>
      </c>
      <c r="CQ167" s="319" t="b">
        <f t="shared" si="95"/>
        <v>0</v>
      </c>
      <c r="CR167" s="319" t="b">
        <f t="shared" si="74"/>
        <v>0</v>
      </c>
      <c r="CS167" s="430" t="b">
        <f t="shared" si="84"/>
        <v>0</v>
      </c>
      <c r="CT167" s="302" t="str">
        <f t="shared" si="85"/>
        <v/>
      </c>
      <c r="CU167" s="302" t="b">
        <f t="shared" si="86"/>
        <v>1</v>
      </c>
      <c r="CV167" s="319" t="b">
        <f t="shared" si="87"/>
        <v>0</v>
      </c>
      <c r="CW167" s="302" t="str">
        <f>'Forside og oppsummering'!$K$2</f>
        <v>20230131_1336</v>
      </c>
      <c r="CX167" s="302">
        <f t="shared" si="88"/>
        <v>4</v>
      </c>
      <c r="CY167" s="302" t="str">
        <f t="shared" si="89"/>
        <v/>
      </c>
      <c r="CZ167" s="435" t="str">
        <f t="shared" si="76"/>
        <v>P3.2h</v>
      </c>
      <c r="DA167" s="330">
        <f>'Forside og oppsummering'!$E$23</f>
        <v>0</v>
      </c>
      <c r="DB167" s="302" t="str">
        <f t="shared" si="90"/>
        <v>Prosjekt 3</v>
      </c>
      <c r="DC167" s="330" t="str">
        <f t="shared" si="77"/>
        <v>Tema for tjenesteutviklingsprosjekt 3.</v>
      </c>
      <c r="DD167" s="431" t="str">
        <f t="shared" si="78"/>
        <v>P3.2h</v>
      </c>
      <c r="DE167" s="302" t="str">
        <f t="shared" si="94"/>
        <v>P_.2h</v>
      </c>
      <c r="DF167" s="302" t="str">
        <f t="shared" si="91"/>
        <v>Annet</v>
      </c>
      <c r="DG167" s="328">
        <v>0</v>
      </c>
      <c r="DH167" s="328">
        <v>0</v>
      </c>
      <c r="DI167" s="328">
        <v>0</v>
      </c>
      <c r="DJ167" s="328">
        <v>0</v>
      </c>
      <c r="DK167" s="328">
        <v>0</v>
      </c>
      <c r="DL167" s="328">
        <v>0</v>
      </c>
      <c r="DM167" s="328">
        <v>0</v>
      </c>
      <c r="DN167" s="328">
        <v>0</v>
      </c>
      <c r="DO167" s="328" t="str">
        <v>20230131_1336</v>
      </c>
      <c r="DP167" s="328">
        <v>4</v>
      </c>
      <c r="EW167" s="275">
        <v>165</v>
      </c>
    </row>
    <row r="168" spans="30:153" x14ac:dyDescent="0.3">
      <c r="AD168" s="310"/>
      <c r="AE168" s="310"/>
      <c r="AF168" s="310"/>
      <c r="AG168" s="310"/>
      <c r="AH168" s="375">
        <f t="shared" si="83"/>
        <v>0</v>
      </c>
      <c r="AI168" s="372"/>
      <c r="AJ168" s="372"/>
      <c r="AK168" s="372"/>
      <c r="AL168" s="310"/>
      <c r="AM168" s="310"/>
      <c r="AN168" s="310"/>
      <c r="AO168" s="310"/>
      <c r="AP168" s="310"/>
      <c r="AQ168" s="310"/>
      <c r="AR168" s="310"/>
      <c r="AS168" s="310"/>
      <c r="AT168" s="310"/>
      <c r="AU168" s="310"/>
      <c r="AV168" s="310"/>
      <c r="AW168" s="310"/>
      <c r="AX168" s="310"/>
      <c r="AY168" s="310"/>
      <c r="AZ168" s="310"/>
      <c r="BA168" s="310"/>
      <c r="BB168" s="310"/>
      <c r="BC168" s="310"/>
      <c r="BD168" s="310"/>
      <c r="BE168" s="310"/>
      <c r="BF168" s="310"/>
      <c r="BG168" s="310"/>
      <c r="BH168" s="310"/>
      <c r="BI168" s="310"/>
      <c r="BK168" s="310"/>
      <c r="BL168" s="310"/>
      <c r="BM168" s="310"/>
      <c r="BN168" s="310"/>
      <c r="BO168" s="310"/>
      <c r="BP168" s="310"/>
      <c r="BQ168" s="310"/>
      <c r="BR168" s="310"/>
      <c r="BS168" s="310"/>
      <c r="BT168" s="310"/>
      <c r="BU168" s="310"/>
      <c r="BV168" s="310"/>
      <c r="BW168" s="310"/>
      <c r="BX168" s="310"/>
      <c r="BY168" s="310"/>
      <c r="BZ168" s="310"/>
      <c r="CA168" s="310"/>
      <c r="CB168" s="310"/>
      <c r="CD168" s="313">
        <v>0</v>
      </c>
      <c r="CE168" s="313">
        <v>0</v>
      </c>
      <c r="CF168" s="313">
        <v>0</v>
      </c>
      <c r="CG168" s="313"/>
      <c r="CH168" s="313"/>
      <c r="CI168" s="313"/>
      <c r="CJ168" s="313"/>
      <c r="CK168" s="313"/>
      <c r="CL168" s="313"/>
      <c r="CM168" s="313"/>
      <c r="CN168" s="313">
        <v>0</v>
      </c>
      <c r="CO168" s="319" t="b">
        <f t="shared" si="92"/>
        <v>0</v>
      </c>
      <c r="CP168" s="319" t="b">
        <f t="shared" si="93"/>
        <v>0</v>
      </c>
      <c r="CQ168" s="319" t="b">
        <f t="shared" si="95"/>
        <v>0</v>
      </c>
      <c r="CR168" s="319" t="b">
        <f t="shared" si="74"/>
        <v>1</v>
      </c>
      <c r="CS168" s="430" t="b">
        <f t="shared" si="84"/>
        <v>1</v>
      </c>
      <c r="CT168" s="302" t="str">
        <f t="shared" si="85"/>
        <v/>
      </c>
      <c r="CU168" s="302" t="b">
        <f t="shared" si="86"/>
        <v>1</v>
      </c>
      <c r="CV168" s="319" t="b">
        <f t="shared" si="87"/>
        <v>0</v>
      </c>
      <c r="CW168" s="302" t="str">
        <f>'Forside og oppsummering'!$K$2</f>
        <v>20230131_1336</v>
      </c>
      <c r="CX168" s="302">
        <f t="shared" si="88"/>
        <v>6</v>
      </c>
      <c r="CY168" s="302" t="str">
        <f t="shared" si="89"/>
        <v/>
      </c>
      <c r="CZ168" s="435">
        <f t="shared" si="76"/>
        <v>0</v>
      </c>
      <c r="DA168" s="330">
        <f>'Forside og oppsummering'!$E$23</f>
        <v>0</v>
      </c>
      <c r="DB168" s="302" t="str">
        <f t="shared" si="90"/>
        <v>Prosjekt 3</v>
      </c>
      <c r="DC168" s="330" t="str">
        <f t="shared" si="77"/>
        <v>Tema for tjenesteutviklingsprosjekt 3.</v>
      </c>
      <c r="DD168" s="431" t="str">
        <f t="shared" si="78"/>
        <v>P3.2h_end</v>
      </c>
      <c r="DE168" s="302" t="str">
        <f t="shared" si="94"/>
        <v>P_.2h_end</v>
      </c>
      <c r="DF168" s="302" t="str">
        <f t="shared" si="91"/>
        <v/>
      </c>
      <c r="DG168" s="328">
        <v>0</v>
      </c>
      <c r="DH168" s="328">
        <v>0</v>
      </c>
      <c r="DI168" s="328">
        <v>0</v>
      </c>
      <c r="DJ168" s="328">
        <v>0</v>
      </c>
      <c r="DK168" s="328">
        <v>0</v>
      </c>
      <c r="DL168" s="328">
        <v>0</v>
      </c>
      <c r="DM168" s="328">
        <v>0</v>
      </c>
      <c r="DN168" s="328">
        <v>0</v>
      </c>
      <c r="DO168" s="328" t="str">
        <v>20230131_1336</v>
      </c>
      <c r="DP168" s="328">
        <v>6</v>
      </c>
      <c r="EW168" s="275">
        <v>166</v>
      </c>
    </row>
    <row r="169" spans="30:153" x14ac:dyDescent="0.3">
      <c r="AD169" s="310"/>
      <c r="AE169" s="310"/>
      <c r="AF169" s="310"/>
      <c r="AG169" s="310"/>
      <c r="AH169" s="375">
        <f t="shared" si="83"/>
        <v>0</v>
      </c>
      <c r="AI169" s="372"/>
      <c r="AJ169" s="372"/>
      <c r="AK169" s="372"/>
      <c r="AL169" s="310"/>
      <c r="AM169" s="310"/>
      <c r="AN169" s="310"/>
      <c r="AO169" s="310"/>
      <c r="AP169" s="310"/>
      <c r="AQ169" s="310"/>
      <c r="AR169" s="310"/>
      <c r="AS169" s="310"/>
      <c r="AT169" s="310"/>
      <c r="AU169" s="310"/>
      <c r="AV169" s="310"/>
      <c r="AW169" s="310"/>
      <c r="AX169" s="310"/>
      <c r="AY169" s="310"/>
      <c r="AZ169" s="310"/>
      <c r="BA169" s="310"/>
      <c r="BB169" s="310"/>
      <c r="BC169" s="310"/>
      <c r="BD169" s="310"/>
      <c r="BE169" s="310"/>
      <c r="BF169" s="310"/>
      <c r="BG169" s="310"/>
      <c r="BH169" s="310"/>
      <c r="BI169" s="310"/>
      <c r="BK169" s="310"/>
      <c r="BL169" s="310"/>
      <c r="BM169" s="310"/>
      <c r="BN169" s="310"/>
      <c r="BO169" s="310"/>
      <c r="BP169" s="310"/>
      <c r="BQ169" s="310"/>
      <c r="BR169" s="310"/>
      <c r="BS169" s="310"/>
      <c r="BT169" s="310"/>
      <c r="BU169" s="310"/>
      <c r="BV169" s="310"/>
      <c r="BW169" s="310"/>
      <c r="BX169" s="310"/>
      <c r="BY169" s="310"/>
      <c r="BZ169" s="310"/>
      <c r="CA169" s="310"/>
      <c r="CB169" s="310"/>
      <c r="CD169" s="313" t="str">
        <v>P3.3</v>
      </c>
      <c r="CE169" s="313" t="str">
        <v>Prosjektbeskrivelse: tjenesteutviklingsprosjekt 3.</v>
      </c>
      <c r="CF169" s="313">
        <v>0</v>
      </c>
      <c r="CG169" s="313"/>
      <c r="CH169" s="313"/>
      <c r="CI169" s="313"/>
      <c r="CJ169" s="313"/>
      <c r="CK169" s="313"/>
      <c r="CL169" s="313"/>
      <c r="CM169" s="313"/>
      <c r="CN169" s="313">
        <v>0</v>
      </c>
      <c r="CO169" s="319" t="b">
        <f t="shared" si="92"/>
        <v>1</v>
      </c>
      <c r="CP169" s="319" t="b">
        <f t="shared" si="93"/>
        <v>0</v>
      </c>
      <c r="CQ169" s="319" t="b">
        <f t="shared" si="95"/>
        <v>0</v>
      </c>
      <c r="CR169" s="319" t="b">
        <f t="shared" si="74"/>
        <v>0</v>
      </c>
      <c r="CS169" s="430" t="b">
        <f t="shared" si="84"/>
        <v>0</v>
      </c>
      <c r="CT169" s="302" t="str">
        <f t="shared" si="85"/>
        <v/>
      </c>
      <c r="CU169" s="302" t="b">
        <f t="shared" si="86"/>
        <v>1</v>
      </c>
      <c r="CV169" s="319" t="b">
        <f t="shared" si="87"/>
        <v>0</v>
      </c>
      <c r="CW169" s="302" t="str">
        <f>'Forside og oppsummering'!$K$2</f>
        <v>20230131_1336</v>
      </c>
      <c r="CX169" s="302">
        <f t="shared" si="88"/>
        <v>2</v>
      </c>
      <c r="CY169" s="302" t="str">
        <f t="shared" si="89"/>
        <v/>
      </c>
      <c r="CZ169" s="435" t="str">
        <f t="shared" si="76"/>
        <v>P3.3</v>
      </c>
      <c r="DA169" s="330">
        <f>'Forside og oppsummering'!$E$23</f>
        <v>0</v>
      </c>
      <c r="DB169" s="302" t="str">
        <f t="shared" si="90"/>
        <v>Prosjekt 3</v>
      </c>
      <c r="DC169" s="330" t="str">
        <f t="shared" si="77"/>
        <v>Prosjektbeskrivelse: tjenesteutviklingsprosjekt 3.</v>
      </c>
      <c r="DD169" s="431" t="str">
        <f t="shared" si="78"/>
        <v>P3.3</v>
      </c>
      <c r="DE169" s="302" t="str">
        <f t="shared" si="94"/>
        <v>P_.3</v>
      </c>
      <c r="DF169" s="302">
        <f t="shared" si="91"/>
        <v>0</v>
      </c>
      <c r="DG169" s="328">
        <v>0</v>
      </c>
      <c r="DH169" s="328">
        <v>0</v>
      </c>
      <c r="DI169" s="328">
        <v>0</v>
      </c>
      <c r="DJ169" s="328">
        <v>0</v>
      </c>
      <c r="DK169" s="328">
        <v>0</v>
      </c>
      <c r="DL169" s="328">
        <v>0</v>
      </c>
      <c r="DM169" s="328">
        <v>0</v>
      </c>
      <c r="DN169" s="328">
        <v>0</v>
      </c>
      <c r="DO169" s="328" t="str">
        <v>20230131_1336</v>
      </c>
      <c r="DP169" s="328">
        <v>2</v>
      </c>
      <c r="EW169" s="275">
        <v>167</v>
      </c>
    </row>
    <row r="170" spans="30:153" x14ac:dyDescent="0.3">
      <c r="AD170" s="310"/>
      <c r="AE170" s="310"/>
      <c r="AF170" s="310"/>
      <c r="AG170" s="310"/>
      <c r="AH170" s="375">
        <f t="shared" si="83"/>
        <v>0</v>
      </c>
      <c r="AI170" s="372"/>
      <c r="AJ170" s="372"/>
      <c r="AK170" s="372"/>
      <c r="AL170" s="310"/>
      <c r="AM170" s="310"/>
      <c r="AN170" s="310"/>
      <c r="AO170" s="310"/>
      <c r="AP170" s="310"/>
      <c r="AQ170" s="310"/>
      <c r="AR170" s="310"/>
      <c r="AS170" s="310"/>
      <c r="AT170" s="310"/>
      <c r="AU170" s="310"/>
      <c r="AV170" s="310"/>
      <c r="AW170" s="310"/>
      <c r="AX170" s="310"/>
      <c r="AY170" s="310"/>
      <c r="AZ170" s="310"/>
      <c r="BA170" s="310"/>
      <c r="BB170" s="310"/>
      <c r="BC170" s="310"/>
      <c r="BD170" s="310"/>
      <c r="BE170" s="310"/>
      <c r="BF170" s="310"/>
      <c r="BG170" s="310"/>
      <c r="BH170" s="310"/>
      <c r="BI170" s="310"/>
      <c r="BK170" s="310"/>
      <c r="BL170" s="310"/>
      <c r="BM170" s="310"/>
      <c r="BN170" s="310"/>
      <c r="BO170" s="310"/>
      <c r="BP170" s="310"/>
      <c r="BQ170" s="310"/>
      <c r="BR170" s="310"/>
      <c r="BS170" s="310"/>
      <c r="BT170" s="310"/>
      <c r="BU170" s="310"/>
      <c r="BV170" s="310"/>
      <c r="BW170" s="310"/>
      <c r="BX170" s="310"/>
      <c r="BY170" s="310"/>
      <c r="BZ170" s="310"/>
      <c r="CA170" s="310"/>
      <c r="CB170" s="310"/>
      <c r="CD170" s="313">
        <v>0</v>
      </c>
      <c r="CE170" s="313" t="str">
        <v>- Fyll inn deltaljer for tjenesteutviklingsprosjektet der dette er hensiktsmessig
- Forsøk å skrive kortfattet (Med et detaljnivå som står i rimelig forhold til tjenesteutviklingsprosjektets omfang)</v>
      </c>
      <c r="CF170" s="313">
        <v>0</v>
      </c>
      <c r="CG170" s="313"/>
      <c r="CH170" s="313"/>
      <c r="CI170" s="313"/>
      <c r="CJ170" s="313"/>
      <c r="CK170" s="313"/>
      <c r="CL170" s="313"/>
      <c r="CM170" s="313"/>
      <c r="CN170" s="313">
        <v>0</v>
      </c>
      <c r="CO170" s="319" t="b">
        <f t="shared" si="92"/>
        <v>0</v>
      </c>
      <c r="CP170" s="319" t="b">
        <f t="shared" si="93"/>
        <v>0</v>
      </c>
      <c r="CQ170" s="319" t="b">
        <f t="shared" si="95"/>
        <v>0</v>
      </c>
      <c r="CR170" s="319" t="b">
        <f t="shared" si="74"/>
        <v>1</v>
      </c>
      <c r="CS170" s="430" t="b">
        <f t="shared" si="84"/>
        <v>0</v>
      </c>
      <c r="CT170" s="302" t="str">
        <f t="shared" si="85"/>
        <v/>
      </c>
      <c r="CU170" s="302" t="b">
        <f t="shared" si="86"/>
        <v>1</v>
      </c>
      <c r="CV170" s="319" t="b">
        <f t="shared" si="87"/>
        <v>0</v>
      </c>
      <c r="CW170" s="302" t="str">
        <f>'Forside og oppsummering'!$K$2</f>
        <v>20230131_1336</v>
      </c>
      <c r="CX170" s="302">
        <f t="shared" si="88"/>
        <v>4</v>
      </c>
      <c r="CY170" s="302" t="str">
        <f t="shared" si="89"/>
        <v/>
      </c>
      <c r="CZ170" s="435" t="str">
        <f t="shared" si="76"/>
        <v>- Fyll inn deltaljer for tjenesteutviklingsprosjektet der dette er hensiktsmessig
- Forsøk å skrive kortfattet (Med et detaljnivå som står i rimelig forhold til tjenesteutviklingsprosjektets omfang)</v>
      </c>
      <c r="DA170" s="330">
        <f>'Forside og oppsummering'!$E$23</f>
        <v>0</v>
      </c>
      <c r="DB170" s="302" t="str">
        <f t="shared" si="90"/>
        <v>Prosjekt 3</v>
      </c>
      <c r="DC170" s="330" t="str">
        <f t="shared" si="77"/>
        <v>Prosjektbeskrivelse: tjenesteutviklingsprosjekt 3.</v>
      </c>
      <c r="DD170" s="431" t="str">
        <f t="shared" si="78"/>
        <v>- Fyll inn deltaljer for tjenesteutviklingsprosjektet der dette er hensiktsmessig
- Forsøk å skrive kortfattet (Med et detaljnivå som står i rimelig forhold til tjenesteutviklingsprosjektets omfang)</v>
      </c>
      <c r="DE170" s="302" t="str">
        <f t="shared" si="94"/>
        <v>P_Fyll inn deltaljer for tjenesteutviklingsprosjektet der dette er hensiktsmessig
- Forsøk å skrive kortfattet (Med et detaljnivå som står i rimelig forhold til tjenesteutviklingsprosjektets omfang)</v>
      </c>
      <c r="DF170" s="302">
        <f t="shared" si="91"/>
        <v>0</v>
      </c>
      <c r="DG170" s="328">
        <v>0</v>
      </c>
      <c r="DH170" s="328">
        <v>0</v>
      </c>
      <c r="DI170" s="328">
        <v>0</v>
      </c>
      <c r="DJ170" s="328">
        <v>0</v>
      </c>
      <c r="DK170" s="328">
        <v>0</v>
      </c>
      <c r="DL170" s="328">
        <v>0</v>
      </c>
      <c r="DM170" s="328">
        <v>0</v>
      </c>
      <c r="DN170" s="328">
        <v>0</v>
      </c>
      <c r="DO170" s="328" t="str">
        <v>20230131_1336</v>
      </c>
      <c r="DP170" s="328">
        <v>4</v>
      </c>
      <c r="EW170" s="275">
        <v>168</v>
      </c>
    </row>
    <row r="171" spans="30:153" x14ac:dyDescent="0.3">
      <c r="AD171" s="310"/>
      <c r="AE171" s="310"/>
      <c r="AF171" s="310"/>
      <c r="AG171" s="310"/>
      <c r="AH171" s="375">
        <f t="shared" si="83"/>
        <v>0</v>
      </c>
      <c r="AI171" s="372"/>
      <c r="AJ171" s="372"/>
      <c r="AK171" s="372"/>
      <c r="AL171" s="310"/>
      <c r="AM171" s="310"/>
      <c r="AN171" s="310"/>
      <c r="AO171" s="310"/>
      <c r="AP171" s="310"/>
      <c r="AQ171" s="310"/>
      <c r="AR171" s="310"/>
      <c r="AS171" s="310"/>
      <c r="AT171" s="310"/>
      <c r="AU171" s="310"/>
      <c r="AV171" s="310"/>
      <c r="AW171" s="310"/>
      <c r="AX171" s="310"/>
      <c r="AY171" s="310"/>
      <c r="AZ171" s="310"/>
      <c r="BA171" s="310"/>
      <c r="BB171" s="310"/>
      <c r="BC171" s="310"/>
      <c r="BD171" s="310"/>
      <c r="BE171" s="310"/>
      <c r="BF171" s="310"/>
      <c r="BG171" s="310"/>
      <c r="BH171" s="310"/>
      <c r="BI171" s="310"/>
      <c r="BK171" s="310"/>
      <c r="BL171" s="310"/>
      <c r="BM171" s="310"/>
      <c r="BN171" s="310"/>
      <c r="BO171" s="310"/>
      <c r="BP171" s="310"/>
      <c r="BQ171" s="310"/>
      <c r="BR171" s="310"/>
      <c r="BS171" s="310"/>
      <c r="BT171" s="310"/>
      <c r="BU171" s="310"/>
      <c r="BV171" s="310"/>
      <c r="BW171" s="310"/>
      <c r="BX171" s="310"/>
      <c r="BY171" s="310"/>
      <c r="BZ171" s="310"/>
      <c r="CA171" s="310"/>
      <c r="CB171" s="310"/>
      <c r="CD171" s="313">
        <v>0</v>
      </c>
      <c r="CE171" s="313" t="str">
        <v>P3.3a</v>
      </c>
      <c r="CF171" s="313" t="str">
        <v>Kort beskrivelse</v>
      </c>
      <c r="CG171" s="313"/>
      <c r="CH171" s="313"/>
      <c r="CI171" s="313"/>
      <c r="CJ171" s="313"/>
      <c r="CK171" s="313"/>
      <c r="CL171" s="313"/>
      <c r="CM171" s="313"/>
      <c r="CN171" s="313">
        <v>0</v>
      </c>
      <c r="CO171" s="319" t="b">
        <f t="shared" si="92"/>
        <v>0</v>
      </c>
      <c r="CP171" s="319" t="b">
        <f t="shared" si="93"/>
        <v>0</v>
      </c>
      <c r="CQ171" s="319" t="b">
        <f t="shared" si="95"/>
        <v>0</v>
      </c>
      <c r="CR171" s="319" t="b">
        <f t="shared" si="74"/>
        <v>0</v>
      </c>
      <c r="CS171" s="430" t="b">
        <f t="shared" si="84"/>
        <v>0</v>
      </c>
      <c r="CT171" s="302" t="str">
        <f t="shared" si="85"/>
        <v/>
      </c>
      <c r="CU171" s="302" t="b">
        <f t="shared" si="86"/>
        <v>1</v>
      </c>
      <c r="CV171" s="319" t="b">
        <f t="shared" si="87"/>
        <v>0</v>
      </c>
      <c r="CW171" s="302" t="str">
        <f>'Forside og oppsummering'!$K$2</f>
        <v>20230131_1336</v>
      </c>
      <c r="CX171" s="302">
        <f t="shared" si="88"/>
        <v>4</v>
      </c>
      <c r="CY171" s="302" t="str">
        <f t="shared" si="89"/>
        <v/>
      </c>
      <c r="CZ171" s="435" t="str">
        <f t="shared" si="76"/>
        <v>P3.3a</v>
      </c>
      <c r="DA171" s="330">
        <f>'Forside og oppsummering'!$E$23</f>
        <v>0</v>
      </c>
      <c r="DB171" s="302" t="str">
        <f t="shared" si="90"/>
        <v>Prosjekt 3</v>
      </c>
      <c r="DC171" s="330" t="str">
        <f t="shared" si="77"/>
        <v>Prosjektbeskrivelse: tjenesteutviklingsprosjekt 3.</v>
      </c>
      <c r="DD171" s="431" t="str">
        <f t="shared" si="78"/>
        <v>P3.3a</v>
      </c>
      <c r="DE171" s="302" t="str">
        <f t="shared" si="94"/>
        <v>P_.3a</v>
      </c>
      <c r="DF171" s="302" t="str">
        <f t="shared" si="91"/>
        <v>Kort beskrivelse</v>
      </c>
      <c r="DG171" s="328">
        <v>0</v>
      </c>
      <c r="DH171" s="328">
        <v>0</v>
      </c>
      <c r="DI171" s="328">
        <v>0</v>
      </c>
      <c r="DJ171" s="328">
        <v>0</v>
      </c>
      <c r="DK171" s="328">
        <v>0</v>
      </c>
      <c r="DL171" s="328">
        <v>0</v>
      </c>
      <c r="DM171" s="328">
        <v>0</v>
      </c>
      <c r="DN171" s="328">
        <v>0</v>
      </c>
      <c r="DO171" s="328" t="str">
        <v>20230131_1336</v>
      </c>
      <c r="DP171" s="328">
        <v>4</v>
      </c>
      <c r="EW171" s="436">
        <v>169</v>
      </c>
    </row>
    <row r="172" spans="30:153" x14ac:dyDescent="0.3">
      <c r="AD172" s="310"/>
      <c r="AE172" s="310"/>
      <c r="AF172" s="310"/>
      <c r="AG172" s="310"/>
      <c r="AH172" s="375">
        <f t="shared" si="83"/>
        <v>0</v>
      </c>
      <c r="AI172" s="372"/>
      <c r="AJ172" s="372"/>
      <c r="AK172" s="372"/>
      <c r="AL172" s="310"/>
      <c r="AM172" s="310"/>
      <c r="AN172" s="310"/>
      <c r="AO172" s="310"/>
      <c r="AP172" s="310"/>
      <c r="AQ172" s="310"/>
      <c r="AR172" s="310"/>
      <c r="AS172" s="310"/>
      <c r="AT172" s="310"/>
      <c r="AU172" s="310"/>
      <c r="AV172" s="310"/>
      <c r="AW172" s="310"/>
      <c r="AX172" s="310"/>
      <c r="AY172" s="310"/>
      <c r="AZ172" s="310"/>
      <c r="BA172" s="310"/>
      <c r="BB172" s="310"/>
      <c r="BC172" s="310"/>
      <c r="BD172" s="310"/>
      <c r="BE172" s="310"/>
      <c r="BF172" s="310"/>
      <c r="BG172" s="310"/>
      <c r="BH172" s="310"/>
      <c r="BI172" s="310"/>
      <c r="BK172" s="310"/>
      <c r="BL172" s="310"/>
      <c r="BM172" s="310"/>
      <c r="BN172" s="310"/>
      <c r="BO172" s="310"/>
      <c r="BP172" s="310"/>
      <c r="BQ172" s="310"/>
      <c r="BR172" s="310"/>
      <c r="BS172" s="310"/>
      <c r="BT172" s="310"/>
      <c r="BU172" s="310"/>
      <c r="BV172" s="310"/>
      <c r="BW172" s="310"/>
      <c r="BX172" s="310"/>
      <c r="BY172" s="310"/>
      <c r="BZ172" s="310"/>
      <c r="CA172" s="310"/>
      <c r="CB172" s="310"/>
      <c r="CD172" s="313">
        <v>0</v>
      </c>
      <c r="CE172" s="313">
        <v>0</v>
      </c>
      <c r="CF172" s="313" t="str">
        <v>Gi en kort beskrivelse av tjenesteutviklingsprosjektet, herunder delprosjekter, tiltak og bakgrunn for tjenesteutviklingsprosjektet</v>
      </c>
      <c r="CG172" s="313"/>
      <c r="CH172" s="313"/>
      <c r="CI172" s="313"/>
      <c r="CJ172" s="313"/>
      <c r="CK172" s="313"/>
      <c r="CL172" s="313"/>
      <c r="CM172" s="313"/>
      <c r="CN172" s="313">
        <v>0</v>
      </c>
      <c r="CO172" s="319" t="b">
        <f t="shared" si="92"/>
        <v>0</v>
      </c>
      <c r="CP172" s="319" t="b">
        <f t="shared" si="93"/>
        <v>0</v>
      </c>
      <c r="CQ172" s="319" t="b">
        <f t="shared" si="95"/>
        <v>0</v>
      </c>
      <c r="CR172" s="319" t="b">
        <f t="shared" si="74"/>
        <v>1</v>
      </c>
      <c r="CS172" s="430" t="b">
        <f t="shared" si="84"/>
        <v>0</v>
      </c>
      <c r="CT172" s="302" t="str">
        <f t="shared" si="85"/>
        <v/>
      </c>
      <c r="CU172" s="302" t="b">
        <f t="shared" si="86"/>
        <v>1</v>
      </c>
      <c r="CV172" s="319" t="b">
        <f t="shared" si="87"/>
        <v>0</v>
      </c>
      <c r="CW172" s="302" t="str">
        <f>'Forside og oppsummering'!$K$2</f>
        <v>20230131_1336</v>
      </c>
      <c r="CX172" s="302">
        <f t="shared" si="88"/>
        <v>4</v>
      </c>
      <c r="CY172" s="302" t="str">
        <f t="shared" si="89"/>
        <v/>
      </c>
      <c r="CZ172" s="435">
        <f t="shared" si="76"/>
        <v>0</v>
      </c>
      <c r="DA172" s="330">
        <f>'Forside og oppsummering'!$E$23</f>
        <v>0</v>
      </c>
      <c r="DB172" s="302" t="str">
        <f t="shared" si="90"/>
        <v>Prosjekt 3</v>
      </c>
      <c r="DC172" s="330" t="str">
        <f t="shared" si="77"/>
        <v>Prosjektbeskrivelse: tjenesteutviklingsprosjekt 3.</v>
      </c>
      <c r="DD172" s="431">
        <f t="shared" si="78"/>
        <v>0</v>
      </c>
      <c r="DE172" s="302" t="e">
        <f t="shared" si="94"/>
        <v>#VALUE!</v>
      </c>
      <c r="DF172" s="302" t="str">
        <f t="shared" si="91"/>
        <v>Gi en kort beskrivelse av tjenesteutviklingsprosjektet, herunder delprosjekter, tiltak og bakgrunn for tjenesteutviklingsprosjektet</v>
      </c>
      <c r="DG172" s="328">
        <v>0</v>
      </c>
      <c r="DH172" s="328">
        <v>0</v>
      </c>
      <c r="DI172" s="328">
        <v>0</v>
      </c>
      <c r="DJ172" s="328">
        <v>0</v>
      </c>
      <c r="DK172" s="328">
        <v>0</v>
      </c>
      <c r="DL172" s="328">
        <v>0</v>
      </c>
      <c r="DM172" s="328">
        <v>0</v>
      </c>
      <c r="DN172" s="328">
        <v>0</v>
      </c>
      <c r="DO172" s="328" t="str">
        <v>20230131_1336</v>
      </c>
      <c r="DP172" s="328">
        <v>4</v>
      </c>
      <c r="EW172" s="275">
        <v>170</v>
      </c>
    </row>
    <row r="173" spans="30:153" x14ac:dyDescent="0.3">
      <c r="AD173" s="310"/>
      <c r="AE173" s="310"/>
      <c r="AF173" s="310"/>
      <c r="AG173" s="310"/>
      <c r="AH173" s="375">
        <f t="shared" si="83"/>
        <v>0</v>
      </c>
      <c r="AI173" s="372"/>
      <c r="AJ173" s="372"/>
      <c r="AK173" s="372"/>
      <c r="AL173" s="310"/>
      <c r="AM173" s="310"/>
      <c r="AN173" s="310"/>
      <c r="AO173" s="310"/>
      <c r="AP173" s="310"/>
      <c r="AQ173" s="310"/>
      <c r="AR173" s="310"/>
      <c r="AS173" s="310"/>
      <c r="AT173" s="310"/>
      <c r="AU173" s="310"/>
      <c r="AV173" s="310"/>
      <c r="AW173" s="310"/>
      <c r="AX173" s="310"/>
      <c r="AY173" s="310"/>
      <c r="AZ173" s="310"/>
      <c r="BA173" s="310"/>
      <c r="BB173" s="310"/>
      <c r="BC173" s="310"/>
      <c r="BD173" s="310"/>
      <c r="BE173" s="310"/>
      <c r="BF173" s="310"/>
      <c r="BG173" s="310"/>
      <c r="BH173" s="310"/>
      <c r="BI173" s="310"/>
      <c r="BK173" s="310"/>
      <c r="BL173" s="310"/>
      <c r="BM173" s="310"/>
      <c r="BN173" s="310"/>
      <c r="BO173" s="310"/>
      <c r="BP173" s="310"/>
      <c r="BQ173" s="310"/>
      <c r="BR173" s="310"/>
      <c r="BS173" s="310"/>
      <c r="BT173" s="310"/>
      <c r="BU173" s="310"/>
      <c r="BV173" s="310"/>
      <c r="BW173" s="310"/>
      <c r="BX173" s="310"/>
      <c r="BY173" s="310"/>
      <c r="BZ173" s="310"/>
      <c r="CA173" s="310"/>
      <c r="CB173" s="310"/>
      <c r="CD173" s="313">
        <v>0</v>
      </c>
      <c r="CE173" s="313" t="str">
        <v>P3.3b</v>
      </c>
      <c r="CF173" s="313" t="str">
        <v>Mål for tiltaket på kort og lengre sikt</v>
      </c>
      <c r="CG173" s="313"/>
      <c r="CH173" s="313"/>
      <c r="CI173" s="313"/>
      <c r="CJ173" s="313"/>
      <c r="CK173" s="313"/>
      <c r="CL173" s="313"/>
      <c r="CM173" s="313"/>
      <c r="CN173" s="313">
        <v>0</v>
      </c>
      <c r="CO173" s="319" t="b">
        <f t="shared" si="92"/>
        <v>0</v>
      </c>
      <c r="CP173" s="319" t="b">
        <f t="shared" si="93"/>
        <v>0</v>
      </c>
      <c r="CQ173" s="319" t="b">
        <f t="shared" si="95"/>
        <v>0</v>
      </c>
      <c r="CR173" s="319" t="b">
        <f t="shared" si="74"/>
        <v>0</v>
      </c>
      <c r="CS173" s="430" t="b">
        <f t="shared" si="84"/>
        <v>0</v>
      </c>
      <c r="CT173" s="302" t="str">
        <f t="shared" si="85"/>
        <v/>
      </c>
      <c r="CU173" s="302" t="b">
        <f t="shared" si="86"/>
        <v>1</v>
      </c>
      <c r="CV173" s="319" t="b">
        <f t="shared" si="87"/>
        <v>0</v>
      </c>
      <c r="CW173" s="302" t="str">
        <f>'Forside og oppsummering'!$K$2</f>
        <v>20230131_1336</v>
      </c>
      <c r="CX173" s="302">
        <f t="shared" si="88"/>
        <v>4</v>
      </c>
      <c r="CY173" s="302" t="str">
        <f t="shared" si="89"/>
        <v/>
      </c>
      <c r="CZ173" s="435" t="str">
        <f t="shared" si="76"/>
        <v>P3.3b</v>
      </c>
      <c r="DA173" s="330">
        <f>'Forside og oppsummering'!$E$23</f>
        <v>0</v>
      </c>
      <c r="DB173" s="302" t="str">
        <f t="shared" si="90"/>
        <v>Prosjekt 3</v>
      </c>
      <c r="DC173" s="330" t="str">
        <f t="shared" si="77"/>
        <v>Prosjektbeskrivelse: tjenesteutviklingsprosjekt 3.</v>
      </c>
      <c r="DD173" s="431" t="str">
        <f t="shared" si="78"/>
        <v>P3.3b</v>
      </c>
      <c r="DE173" s="302" t="str">
        <f t="shared" si="94"/>
        <v>P_.3b</v>
      </c>
      <c r="DF173" s="302" t="str">
        <f t="shared" si="91"/>
        <v>Mål for tiltaket på kort og lengre sikt</v>
      </c>
      <c r="DG173" s="328">
        <v>0</v>
      </c>
      <c r="DH173" s="328">
        <v>0</v>
      </c>
      <c r="DI173" s="328">
        <v>0</v>
      </c>
      <c r="DJ173" s="328">
        <v>0</v>
      </c>
      <c r="DK173" s="328">
        <v>0</v>
      </c>
      <c r="DL173" s="328">
        <v>0</v>
      </c>
      <c r="DM173" s="328">
        <v>0</v>
      </c>
      <c r="DN173" s="328">
        <v>0</v>
      </c>
      <c r="DO173" s="328" t="str">
        <v>20230131_1336</v>
      </c>
      <c r="DP173" s="328">
        <v>4</v>
      </c>
      <c r="EW173" s="275">
        <v>171</v>
      </c>
    </row>
    <row r="174" spans="30:153" x14ac:dyDescent="0.3">
      <c r="AD174" s="310"/>
      <c r="AE174" s="310"/>
      <c r="AF174" s="310"/>
      <c r="AG174" s="310"/>
      <c r="AH174" s="375">
        <f t="shared" si="83"/>
        <v>0</v>
      </c>
      <c r="AI174" s="372"/>
      <c r="AJ174" s="372"/>
      <c r="AK174" s="372"/>
      <c r="AL174" s="310"/>
      <c r="AM174" s="310"/>
      <c r="AN174" s="310"/>
      <c r="AO174" s="310"/>
      <c r="AP174" s="310"/>
      <c r="AQ174" s="310"/>
      <c r="AR174" s="310"/>
      <c r="AS174" s="310"/>
      <c r="AT174" s="310"/>
      <c r="AU174" s="310"/>
      <c r="AV174" s="310"/>
      <c r="AW174" s="310"/>
      <c r="AX174" s="310"/>
      <c r="AY174" s="310"/>
      <c r="AZ174" s="310"/>
      <c r="BA174" s="310"/>
      <c r="BB174" s="310"/>
      <c r="BC174" s="310"/>
      <c r="BD174" s="310"/>
      <c r="BE174" s="310"/>
      <c r="BF174" s="310"/>
      <c r="BG174" s="310"/>
      <c r="BH174" s="310"/>
      <c r="BI174" s="310"/>
      <c r="BK174" s="310"/>
      <c r="BL174" s="310"/>
      <c r="BM174" s="310"/>
      <c r="BN174" s="310"/>
      <c r="BO174" s="310"/>
      <c r="BP174" s="310"/>
      <c r="BQ174" s="310"/>
      <c r="BR174" s="310"/>
      <c r="BS174" s="310"/>
      <c r="BT174" s="310"/>
      <c r="BU174" s="310"/>
      <c r="BV174" s="310"/>
      <c r="BW174" s="310"/>
      <c r="BX174" s="310"/>
      <c r="BY174" s="310"/>
      <c r="BZ174" s="310"/>
      <c r="CA174" s="310"/>
      <c r="CB174" s="310"/>
      <c r="CD174" s="313">
        <v>0</v>
      </c>
      <c r="CE174" s="313">
        <v>0</v>
      </c>
      <c r="CF174" s="313" t="str">
        <v>Herunder mål for året dere søker om tilskudd og målgruppe for tiltaket</v>
      </c>
      <c r="CG174" s="313"/>
      <c r="CH174" s="313"/>
      <c r="CI174" s="313"/>
      <c r="CJ174" s="313"/>
      <c r="CK174" s="313"/>
      <c r="CL174" s="313"/>
      <c r="CM174" s="313"/>
      <c r="CN174" s="313">
        <v>0</v>
      </c>
      <c r="CO174" s="319" t="b">
        <f t="shared" si="92"/>
        <v>0</v>
      </c>
      <c r="CP174" s="319" t="b">
        <f t="shared" si="93"/>
        <v>0</v>
      </c>
      <c r="CQ174" s="319" t="b">
        <f t="shared" si="95"/>
        <v>0</v>
      </c>
      <c r="CR174" s="319" t="b">
        <f t="shared" si="74"/>
        <v>1</v>
      </c>
      <c r="CS174" s="430" t="b">
        <f t="shared" si="84"/>
        <v>0</v>
      </c>
      <c r="CT174" s="302" t="str">
        <f t="shared" si="85"/>
        <v/>
      </c>
      <c r="CU174" s="302" t="b">
        <f t="shared" si="86"/>
        <v>1</v>
      </c>
      <c r="CV174" s="319" t="b">
        <f t="shared" si="87"/>
        <v>0</v>
      </c>
      <c r="CW174" s="302" t="str">
        <f>'Forside og oppsummering'!$K$2</f>
        <v>20230131_1336</v>
      </c>
      <c r="CX174" s="302">
        <f t="shared" si="88"/>
        <v>4</v>
      </c>
      <c r="CY174" s="302" t="str">
        <f t="shared" si="89"/>
        <v/>
      </c>
      <c r="CZ174" s="435">
        <f t="shared" si="76"/>
        <v>0</v>
      </c>
      <c r="DA174" s="330">
        <f>'Forside og oppsummering'!$E$23</f>
        <v>0</v>
      </c>
      <c r="DB174" s="302" t="str">
        <f t="shared" si="90"/>
        <v>Prosjekt 3</v>
      </c>
      <c r="DC174" s="330" t="str">
        <f t="shared" si="77"/>
        <v>Prosjektbeskrivelse: tjenesteutviklingsprosjekt 3.</v>
      </c>
      <c r="DD174" s="431">
        <f t="shared" si="78"/>
        <v>0</v>
      </c>
      <c r="DE174" s="302" t="e">
        <f t="shared" si="94"/>
        <v>#VALUE!</v>
      </c>
      <c r="DF174" s="302" t="str">
        <f t="shared" si="91"/>
        <v>Herunder mål for året dere søker om tilskudd og målgruppe for tiltaket</v>
      </c>
      <c r="DG174" s="328">
        <v>0</v>
      </c>
      <c r="DH174" s="328">
        <v>0</v>
      </c>
      <c r="DI174" s="328">
        <v>0</v>
      </c>
      <c r="DJ174" s="328">
        <v>0</v>
      </c>
      <c r="DK174" s="328">
        <v>0</v>
      </c>
      <c r="DL174" s="328">
        <v>0</v>
      </c>
      <c r="DM174" s="328">
        <v>0</v>
      </c>
      <c r="DN174" s="328">
        <v>0</v>
      </c>
      <c r="DO174" s="328" t="str">
        <v>20230131_1336</v>
      </c>
      <c r="DP174" s="328">
        <v>4</v>
      </c>
      <c r="EW174" s="275">
        <v>172</v>
      </c>
    </row>
    <row r="175" spans="30:153" x14ac:dyDescent="0.3">
      <c r="AD175" s="310"/>
      <c r="AE175" s="310"/>
      <c r="AF175" s="310"/>
      <c r="AG175" s="310"/>
      <c r="AH175" s="375">
        <f t="shared" si="83"/>
        <v>0</v>
      </c>
      <c r="AI175" s="372"/>
      <c r="AJ175" s="372"/>
      <c r="AK175" s="372"/>
      <c r="AL175" s="310"/>
      <c r="AM175" s="310"/>
      <c r="AN175" s="310"/>
      <c r="AO175" s="310"/>
      <c r="AP175" s="310"/>
      <c r="AQ175" s="310"/>
      <c r="AR175" s="310"/>
      <c r="AS175" s="310"/>
      <c r="AT175" s="310"/>
      <c r="AU175" s="310"/>
      <c r="AV175" s="310"/>
      <c r="AW175" s="310"/>
      <c r="AX175" s="310"/>
      <c r="AY175" s="310"/>
      <c r="AZ175" s="310"/>
      <c r="BA175" s="310"/>
      <c r="BB175" s="310"/>
      <c r="BC175" s="310"/>
      <c r="BD175" s="310"/>
      <c r="BE175" s="310"/>
      <c r="BF175" s="310"/>
      <c r="BG175" s="310"/>
      <c r="BH175" s="310"/>
      <c r="BI175" s="310"/>
      <c r="BK175" s="310"/>
      <c r="BL175" s="310"/>
      <c r="BM175" s="310"/>
      <c r="BN175" s="310"/>
      <c r="BO175" s="310"/>
      <c r="BP175" s="310"/>
      <c r="BQ175" s="310"/>
      <c r="BR175" s="310"/>
      <c r="BS175" s="310"/>
      <c r="BT175" s="310"/>
      <c r="BU175" s="310"/>
      <c r="BV175" s="310"/>
      <c r="BW175" s="310"/>
      <c r="BX175" s="310"/>
      <c r="BY175" s="310"/>
      <c r="BZ175" s="310"/>
      <c r="CA175" s="310"/>
      <c r="CB175" s="310"/>
      <c r="CD175" s="313">
        <v>0</v>
      </c>
      <c r="CE175" s="313" t="str">
        <v>P3.3c</v>
      </c>
      <c r="CF175" s="313" t="str">
        <v>Aktivitets- og fremdriftsplan for året dere søker tilskudd</v>
      </c>
      <c r="CG175" s="313"/>
      <c r="CH175" s="313"/>
      <c r="CI175" s="313"/>
      <c r="CJ175" s="313"/>
      <c r="CK175" s="313"/>
      <c r="CL175" s="313"/>
      <c r="CM175" s="313"/>
      <c r="CN175" s="313">
        <v>0</v>
      </c>
      <c r="CO175" s="319" t="b">
        <f t="shared" si="92"/>
        <v>0</v>
      </c>
      <c r="CP175" s="319" t="b">
        <f t="shared" si="93"/>
        <v>0</v>
      </c>
      <c r="CQ175" s="319" t="b">
        <f t="shared" si="95"/>
        <v>0</v>
      </c>
      <c r="CR175" s="319" t="b">
        <f t="shared" si="74"/>
        <v>0</v>
      </c>
      <c r="CS175" s="430" t="b">
        <f t="shared" si="84"/>
        <v>0</v>
      </c>
      <c r="CT175" s="302" t="str">
        <f t="shared" si="85"/>
        <v/>
      </c>
      <c r="CU175" s="302" t="b">
        <f t="shared" si="86"/>
        <v>1</v>
      </c>
      <c r="CV175" s="319" t="b">
        <f t="shared" si="87"/>
        <v>0</v>
      </c>
      <c r="CW175" s="302" t="str">
        <f>'Forside og oppsummering'!$K$2</f>
        <v>20230131_1336</v>
      </c>
      <c r="CX175" s="302">
        <f t="shared" si="88"/>
        <v>4</v>
      </c>
      <c r="CY175" s="302" t="str">
        <f t="shared" si="89"/>
        <v/>
      </c>
      <c r="CZ175" s="435" t="str">
        <f t="shared" si="76"/>
        <v>P3.3c</v>
      </c>
      <c r="DA175" s="330">
        <f>'Forside og oppsummering'!$E$23</f>
        <v>0</v>
      </c>
      <c r="DB175" s="302" t="str">
        <f t="shared" si="90"/>
        <v>Prosjekt 3</v>
      </c>
      <c r="DC175" s="330" t="str">
        <f t="shared" si="77"/>
        <v>Prosjektbeskrivelse: tjenesteutviklingsprosjekt 3.</v>
      </c>
      <c r="DD175" s="431" t="str">
        <f t="shared" si="78"/>
        <v>P3.3c</v>
      </c>
      <c r="DE175" s="302" t="str">
        <f t="shared" si="94"/>
        <v>P_.3c</v>
      </c>
      <c r="DF175" s="302" t="str">
        <f t="shared" si="91"/>
        <v>Aktivitets- og fremdriftsplan for året dere søker tilskudd</v>
      </c>
      <c r="DG175" s="328">
        <v>0</v>
      </c>
      <c r="DH175" s="328">
        <v>0</v>
      </c>
      <c r="DI175" s="328">
        <v>0</v>
      </c>
      <c r="DJ175" s="328">
        <v>0</v>
      </c>
      <c r="DK175" s="328">
        <v>0</v>
      </c>
      <c r="DL175" s="328">
        <v>0</v>
      </c>
      <c r="DM175" s="328">
        <v>0</v>
      </c>
      <c r="DN175" s="328">
        <v>0</v>
      </c>
      <c r="DO175" s="328" t="str">
        <v>20230131_1336</v>
      </c>
      <c r="DP175" s="328">
        <v>4</v>
      </c>
      <c r="EW175" s="275">
        <v>173</v>
      </c>
    </row>
    <row r="176" spans="30:153" x14ac:dyDescent="0.3">
      <c r="AD176" s="310"/>
      <c r="AE176" s="310"/>
      <c r="AF176" s="310"/>
      <c r="AG176" s="310"/>
      <c r="AH176" s="375">
        <f t="shared" si="83"/>
        <v>0</v>
      </c>
      <c r="AI176" s="372"/>
      <c r="AJ176" s="372"/>
      <c r="AK176" s="372"/>
      <c r="AL176" s="310"/>
      <c r="AM176" s="310"/>
      <c r="AN176" s="310"/>
      <c r="AO176" s="310"/>
      <c r="AP176" s="310"/>
      <c r="AQ176" s="310"/>
      <c r="AR176" s="310"/>
      <c r="AS176" s="310"/>
      <c r="AT176" s="310"/>
      <c r="AU176" s="310"/>
      <c r="AV176" s="310"/>
      <c r="AW176" s="310"/>
      <c r="AX176" s="310"/>
      <c r="AY176" s="310"/>
      <c r="AZ176" s="310"/>
      <c r="BA176" s="310"/>
      <c r="BB176" s="310"/>
      <c r="BC176" s="310"/>
      <c r="BD176" s="310"/>
      <c r="BE176" s="310"/>
      <c r="BF176" s="310"/>
      <c r="BG176" s="310"/>
      <c r="BH176" s="310"/>
      <c r="BI176" s="310"/>
      <c r="BK176" s="310"/>
      <c r="BL176" s="310"/>
      <c r="BM176" s="310"/>
      <c r="BN176" s="310"/>
      <c r="BO176" s="310"/>
      <c r="BP176" s="310"/>
      <c r="BQ176" s="310"/>
      <c r="BR176" s="310"/>
      <c r="BS176" s="310"/>
      <c r="BT176" s="310"/>
      <c r="BU176" s="310"/>
      <c r="BV176" s="310"/>
      <c r="BW176" s="310"/>
      <c r="BX176" s="310"/>
      <c r="BY176" s="310"/>
      <c r="BZ176" s="310"/>
      <c r="CA176" s="310"/>
      <c r="CB176" s="310"/>
      <c r="CD176" s="313">
        <v>0</v>
      </c>
      <c r="CE176" s="313">
        <v>0</v>
      </c>
      <c r="CF176" s="313" t="str">
        <v>Sett inn de viktigste aktivitetene for å nå målene for tjenesteutviklingsprosjektet og angi gjerne måned for gjennomføring</v>
      </c>
      <c r="CG176" s="313"/>
      <c r="CH176" s="313"/>
      <c r="CI176" s="313"/>
      <c r="CJ176" s="313"/>
      <c r="CK176" s="313"/>
      <c r="CL176" s="313"/>
      <c r="CM176" s="313"/>
      <c r="CN176" s="313">
        <v>0</v>
      </c>
      <c r="CO176" s="319" t="b">
        <f t="shared" si="92"/>
        <v>0</v>
      </c>
      <c r="CP176" s="319" t="b">
        <f t="shared" si="93"/>
        <v>0</v>
      </c>
      <c r="CQ176" s="319" t="b">
        <f t="shared" si="95"/>
        <v>0</v>
      </c>
      <c r="CR176" s="319" t="b">
        <f t="shared" si="74"/>
        <v>1</v>
      </c>
      <c r="CS176" s="430" t="b">
        <f t="shared" si="84"/>
        <v>0</v>
      </c>
      <c r="CT176" s="302" t="str">
        <f t="shared" si="85"/>
        <v/>
      </c>
      <c r="CU176" s="302" t="b">
        <f t="shared" si="86"/>
        <v>1</v>
      </c>
      <c r="CV176" s="319" t="b">
        <f t="shared" si="87"/>
        <v>0</v>
      </c>
      <c r="CW176" s="302" t="str">
        <f>'Forside og oppsummering'!$K$2</f>
        <v>20230131_1336</v>
      </c>
      <c r="CX176" s="302">
        <f t="shared" si="88"/>
        <v>4</v>
      </c>
      <c r="CY176" s="302" t="str">
        <f t="shared" si="89"/>
        <v/>
      </c>
      <c r="CZ176" s="435">
        <f t="shared" si="76"/>
        <v>0</v>
      </c>
      <c r="DA176" s="330">
        <f>'Forside og oppsummering'!$E$23</f>
        <v>0</v>
      </c>
      <c r="DB176" s="302" t="str">
        <f t="shared" si="90"/>
        <v>Prosjekt 3</v>
      </c>
      <c r="DC176" s="330" t="str">
        <f t="shared" si="77"/>
        <v>Prosjektbeskrivelse: tjenesteutviklingsprosjekt 3.</v>
      </c>
      <c r="DD176" s="431">
        <f t="shared" si="78"/>
        <v>0</v>
      </c>
      <c r="DE176" s="302" t="e">
        <f t="shared" si="94"/>
        <v>#VALUE!</v>
      </c>
      <c r="DF176" s="302" t="str">
        <f t="shared" si="91"/>
        <v>Sett inn de viktigste aktivitetene for å nå målene for tjenesteutviklingsprosjektet og angi gjerne måned for gjennomføring</v>
      </c>
      <c r="DG176" s="328">
        <v>0</v>
      </c>
      <c r="DH176" s="328">
        <v>0</v>
      </c>
      <c r="DI176" s="328">
        <v>0</v>
      </c>
      <c r="DJ176" s="328">
        <v>0</v>
      </c>
      <c r="DK176" s="328">
        <v>0</v>
      </c>
      <c r="DL176" s="328">
        <v>0</v>
      </c>
      <c r="DM176" s="328">
        <v>0</v>
      </c>
      <c r="DN176" s="328">
        <v>0</v>
      </c>
      <c r="DO176" s="328" t="str">
        <v>20230131_1336</v>
      </c>
      <c r="DP176" s="328">
        <v>4</v>
      </c>
      <c r="EW176" s="275">
        <v>174</v>
      </c>
    </row>
    <row r="177" spans="30:153" x14ac:dyDescent="0.3">
      <c r="AD177" s="310"/>
      <c r="AE177" s="310"/>
      <c r="AF177" s="310"/>
      <c r="AG177" s="310"/>
      <c r="AH177" s="375">
        <f t="shared" si="83"/>
        <v>0</v>
      </c>
      <c r="AI177" s="372"/>
      <c r="AJ177" s="372"/>
      <c r="AK177" s="372"/>
      <c r="AL177" s="310"/>
      <c r="AM177" s="310"/>
      <c r="AN177" s="310"/>
      <c r="AO177" s="310"/>
      <c r="AP177" s="310"/>
      <c r="AQ177" s="310"/>
      <c r="AR177" s="310"/>
      <c r="AS177" s="310"/>
      <c r="AT177" s="310"/>
      <c r="AU177" s="310"/>
      <c r="AV177" s="310"/>
      <c r="AW177" s="310"/>
      <c r="AX177" s="310"/>
      <c r="AY177" s="310"/>
      <c r="AZ177" s="310"/>
      <c r="BA177" s="310"/>
      <c r="BB177" s="310"/>
      <c r="BC177" s="310"/>
      <c r="BD177" s="310"/>
      <c r="BE177" s="310"/>
      <c r="BF177" s="310"/>
      <c r="BG177" s="310"/>
      <c r="BH177" s="310"/>
      <c r="BI177" s="310"/>
      <c r="BK177" s="310"/>
      <c r="BL177" s="310"/>
      <c r="BM177" s="310"/>
      <c r="BN177" s="310"/>
      <c r="BO177" s="310"/>
      <c r="BP177" s="310"/>
      <c r="BQ177" s="310"/>
      <c r="BR177" s="310"/>
      <c r="BS177" s="310"/>
      <c r="BT177" s="310"/>
      <c r="BU177" s="310"/>
      <c r="BV177" s="310"/>
      <c r="BW177" s="310"/>
      <c r="BX177" s="310"/>
      <c r="BY177" s="310"/>
      <c r="BZ177" s="310"/>
      <c r="CA177" s="310"/>
      <c r="CB177" s="310"/>
      <c r="CD177" s="313">
        <v>0</v>
      </c>
      <c r="CE177" s="313" t="str">
        <v>P3.3d</v>
      </c>
      <c r="CF177" s="313" t="str">
        <v>Metoder kunnskap eller erfaring</v>
      </c>
      <c r="CG177" s="313"/>
      <c r="CH177" s="313"/>
      <c r="CI177" s="313"/>
      <c r="CJ177" s="313"/>
      <c r="CK177" s="313"/>
      <c r="CL177" s="313"/>
      <c r="CM177" s="313"/>
      <c r="CN177" s="313">
        <v>0</v>
      </c>
      <c r="CO177" s="319" t="b">
        <f t="shared" si="92"/>
        <v>0</v>
      </c>
      <c r="CP177" s="319" t="b">
        <f t="shared" si="93"/>
        <v>0</v>
      </c>
      <c r="CQ177" s="319" t="b">
        <f t="shared" si="95"/>
        <v>0</v>
      </c>
      <c r="CR177" s="319" t="b">
        <f t="shared" si="74"/>
        <v>0</v>
      </c>
      <c r="CS177" s="430" t="b">
        <f t="shared" si="84"/>
        <v>0</v>
      </c>
      <c r="CT177" s="302" t="str">
        <f t="shared" si="85"/>
        <v/>
      </c>
      <c r="CU177" s="302" t="b">
        <f t="shared" si="86"/>
        <v>1</v>
      </c>
      <c r="CV177" s="319" t="b">
        <f t="shared" si="87"/>
        <v>0</v>
      </c>
      <c r="CW177" s="302" t="str">
        <f>'Forside og oppsummering'!$K$2</f>
        <v>20230131_1336</v>
      </c>
      <c r="CX177" s="302">
        <f t="shared" si="88"/>
        <v>4</v>
      </c>
      <c r="CY177" s="302" t="str">
        <f t="shared" si="89"/>
        <v/>
      </c>
      <c r="CZ177" s="435" t="str">
        <f t="shared" si="76"/>
        <v>P3.3d</v>
      </c>
      <c r="DA177" s="330">
        <f>'Forside og oppsummering'!$E$23</f>
        <v>0</v>
      </c>
      <c r="DB177" s="302" t="str">
        <f t="shared" si="90"/>
        <v>Prosjekt 3</v>
      </c>
      <c r="DC177" s="330" t="str">
        <f t="shared" si="77"/>
        <v>Prosjektbeskrivelse: tjenesteutviklingsprosjekt 3.</v>
      </c>
      <c r="DD177" s="431" t="str">
        <f t="shared" si="78"/>
        <v>P3.3d</v>
      </c>
      <c r="DE177" s="302" t="str">
        <f t="shared" si="94"/>
        <v>P_.3d</v>
      </c>
      <c r="DF177" s="302" t="str">
        <f t="shared" si="91"/>
        <v>Metoder kunnskap eller erfaring</v>
      </c>
      <c r="DG177" s="328">
        <v>0</v>
      </c>
      <c r="DH177" s="328">
        <v>0</v>
      </c>
      <c r="DI177" s="328">
        <v>0</v>
      </c>
      <c r="DJ177" s="328">
        <v>0</v>
      </c>
      <c r="DK177" s="328">
        <v>0</v>
      </c>
      <c r="DL177" s="328">
        <v>0</v>
      </c>
      <c r="DM177" s="328">
        <v>0</v>
      </c>
      <c r="DN177" s="328">
        <v>0</v>
      </c>
      <c r="DO177" s="328" t="str">
        <v>20230131_1336</v>
      </c>
      <c r="DP177" s="328">
        <v>4</v>
      </c>
      <c r="EW177" s="275">
        <v>175</v>
      </c>
    </row>
    <row r="178" spans="30:153" x14ac:dyDescent="0.3">
      <c r="AD178" s="310"/>
      <c r="AE178" s="310"/>
      <c r="AF178" s="310"/>
      <c r="AG178" s="310"/>
      <c r="AH178" s="375">
        <f t="shared" si="83"/>
        <v>0</v>
      </c>
      <c r="AI178" s="372"/>
      <c r="AJ178" s="372"/>
      <c r="AK178" s="372"/>
      <c r="AL178" s="310"/>
      <c r="AM178" s="310"/>
      <c r="AN178" s="310"/>
      <c r="AO178" s="310"/>
      <c r="AP178" s="310"/>
      <c r="AQ178" s="310"/>
      <c r="AR178" s="310"/>
      <c r="AS178" s="310"/>
      <c r="AT178" s="310"/>
      <c r="AU178" s="310"/>
      <c r="AV178" s="310"/>
      <c r="AW178" s="310"/>
      <c r="AX178" s="310"/>
      <c r="AY178" s="310"/>
      <c r="AZ178" s="310"/>
      <c r="BA178" s="310"/>
      <c r="BB178" s="310"/>
      <c r="BC178" s="310"/>
      <c r="BD178" s="310"/>
      <c r="BE178" s="310"/>
      <c r="BF178" s="310"/>
      <c r="BG178" s="310"/>
      <c r="BH178" s="310"/>
      <c r="BI178" s="310"/>
      <c r="BK178" s="310"/>
      <c r="BL178" s="310"/>
      <c r="BM178" s="310"/>
      <c r="BN178" s="310"/>
      <c r="BO178" s="310"/>
      <c r="BP178" s="310"/>
      <c r="BQ178" s="310"/>
      <c r="BR178" s="310"/>
      <c r="BS178" s="310"/>
      <c r="BT178" s="310"/>
      <c r="BU178" s="310"/>
      <c r="BV178" s="310"/>
      <c r="BW178" s="310"/>
      <c r="BX178" s="310"/>
      <c r="BY178" s="310"/>
      <c r="BZ178" s="310"/>
      <c r="CA178" s="310"/>
      <c r="CB178" s="310"/>
      <c r="CD178" s="313">
        <v>0</v>
      </c>
      <c r="CE178" s="313">
        <v>0</v>
      </c>
      <c r="CF178" s="313" t="str">
        <v>Beskriv hvilke teorier / faglige metoder dere benytter i tjenesteutviklingsprosjektet eller hvilken kunnskap/erfaring dere bygger på. Herunder metoder for brukermedvirkning</v>
      </c>
      <c r="CG178" s="313"/>
      <c r="CH178" s="313"/>
      <c r="CI178" s="313"/>
      <c r="CJ178" s="313"/>
      <c r="CK178" s="313"/>
      <c r="CL178" s="313"/>
      <c r="CM178" s="313"/>
      <c r="CN178" s="313">
        <v>0</v>
      </c>
      <c r="CO178" s="319" t="b">
        <f t="shared" si="92"/>
        <v>0</v>
      </c>
      <c r="CP178" s="319" t="b">
        <f t="shared" si="93"/>
        <v>0</v>
      </c>
      <c r="CQ178" s="319" t="b">
        <f t="shared" si="95"/>
        <v>0</v>
      </c>
      <c r="CR178" s="319" t="b">
        <f t="shared" si="74"/>
        <v>1</v>
      </c>
      <c r="CS178" s="430" t="b">
        <f t="shared" si="84"/>
        <v>0</v>
      </c>
      <c r="CT178" s="302" t="str">
        <f t="shared" si="85"/>
        <v/>
      </c>
      <c r="CU178" s="302" t="b">
        <f t="shared" si="86"/>
        <v>1</v>
      </c>
      <c r="CV178" s="319" t="b">
        <f t="shared" si="87"/>
        <v>0</v>
      </c>
      <c r="CW178" s="302" t="str">
        <f>'Forside og oppsummering'!$K$2</f>
        <v>20230131_1336</v>
      </c>
      <c r="CX178" s="302">
        <f t="shared" si="88"/>
        <v>4</v>
      </c>
      <c r="CY178" s="302" t="str">
        <f t="shared" si="89"/>
        <v/>
      </c>
      <c r="CZ178" s="435">
        <f t="shared" si="76"/>
        <v>0</v>
      </c>
      <c r="DA178" s="330">
        <f>'Forside og oppsummering'!$E$23</f>
        <v>0</v>
      </c>
      <c r="DB178" s="302" t="str">
        <f t="shared" si="90"/>
        <v>Prosjekt 3</v>
      </c>
      <c r="DC178" s="330" t="str">
        <f t="shared" si="77"/>
        <v>Prosjektbeskrivelse: tjenesteutviklingsprosjekt 3.</v>
      </c>
      <c r="DD178" s="431">
        <f t="shared" si="78"/>
        <v>0</v>
      </c>
      <c r="DE178" s="302" t="e">
        <f t="shared" si="94"/>
        <v>#VALUE!</v>
      </c>
      <c r="DF178" s="302" t="str">
        <f t="shared" si="91"/>
        <v>Beskriv hvilke teorier / faglige metoder dere benytter i tjenesteutviklingsprosjektet eller hvilken kunnskap/erfaring dere bygger på. Herunder metoder for brukermedvirkning</v>
      </c>
      <c r="DG178" s="328">
        <v>0</v>
      </c>
      <c r="DH178" s="328">
        <v>0</v>
      </c>
      <c r="DI178" s="328">
        <v>0</v>
      </c>
      <c r="DJ178" s="328">
        <v>0</v>
      </c>
      <c r="DK178" s="328">
        <v>0</v>
      </c>
      <c r="DL178" s="328">
        <v>0</v>
      </c>
      <c r="DM178" s="328">
        <v>0</v>
      </c>
      <c r="DN178" s="328">
        <v>0</v>
      </c>
      <c r="DO178" s="328" t="str">
        <v>20230131_1336</v>
      </c>
      <c r="DP178" s="328">
        <v>4</v>
      </c>
      <c r="EW178" s="436">
        <v>176</v>
      </c>
    </row>
    <row r="179" spans="30:153" x14ac:dyDescent="0.3">
      <c r="AD179" s="310"/>
      <c r="AE179" s="310"/>
      <c r="AF179" s="310"/>
      <c r="AG179" s="310"/>
      <c r="AH179" s="375">
        <f t="shared" si="83"/>
        <v>0</v>
      </c>
      <c r="AI179" s="372"/>
      <c r="AJ179" s="372"/>
      <c r="AK179" s="372"/>
      <c r="AL179" s="310"/>
      <c r="AM179" s="310"/>
      <c r="AN179" s="310"/>
      <c r="AO179" s="310"/>
      <c r="AP179" s="310"/>
      <c r="AQ179" s="310"/>
      <c r="AR179" s="310"/>
      <c r="AS179" s="310"/>
      <c r="AT179" s="310"/>
      <c r="AU179" s="310"/>
      <c r="AV179" s="310"/>
      <c r="AW179" s="310"/>
      <c r="AX179" s="310"/>
      <c r="AY179" s="310"/>
      <c r="AZ179" s="310"/>
      <c r="BA179" s="310"/>
      <c r="BB179" s="310"/>
      <c r="BC179" s="310"/>
      <c r="BD179" s="310"/>
      <c r="BE179" s="310"/>
      <c r="BF179" s="310"/>
      <c r="BG179" s="310"/>
      <c r="BH179" s="310"/>
      <c r="BI179" s="310"/>
      <c r="BK179" s="310"/>
      <c r="BL179" s="310"/>
      <c r="BM179" s="310"/>
      <c r="BN179" s="310"/>
      <c r="BO179" s="310"/>
      <c r="BP179" s="310"/>
      <c r="BQ179" s="310"/>
      <c r="BR179" s="310"/>
      <c r="BS179" s="310"/>
      <c r="BT179" s="310"/>
      <c r="BU179" s="310"/>
      <c r="BV179" s="310"/>
      <c r="BW179" s="310"/>
      <c r="BX179" s="310"/>
      <c r="BY179" s="310"/>
      <c r="BZ179" s="310"/>
      <c r="CA179" s="310"/>
      <c r="CB179" s="310"/>
      <c r="CD179" s="313">
        <v>0</v>
      </c>
      <c r="CE179" s="313" t="str">
        <v>P3.3e</v>
      </c>
      <c r="CF179" s="313" t="str">
        <v>Gevinster og effekter</v>
      </c>
      <c r="CG179" s="313"/>
      <c r="CH179" s="313"/>
      <c r="CI179" s="313"/>
      <c r="CJ179" s="313"/>
      <c r="CK179" s="313"/>
      <c r="CL179" s="313"/>
      <c r="CM179" s="313"/>
      <c r="CN179" s="313">
        <v>0</v>
      </c>
      <c r="CO179" s="319" t="b">
        <f t="shared" si="92"/>
        <v>0</v>
      </c>
      <c r="CP179" s="319" t="b">
        <f t="shared" si="93"/>
        <v>0</v>
      </c>
      <c r="CQ179" s="319" t="b">
        <f t="shared" si="95"/>
        <v>0</v>
      </c>
      <c r="CR179" s="319" t="b">
        <f t="shared" si="74"/>
        <v>0</v>
      </c>
      <c r="CS179" s="430" t="b">
        <f t="shared" si="84"/>
        <v>0</v>
      </c>
      <c r="CT179" s="302" t="str">
        <f t="shared" si="85"/>
        <v/>
      </c>
      <c r="CU179" s="302" t="b">
        <f t="shared" si="86"/>
        <v>1</v>
      </c>
      <c r="CV179" s="319" t="b">
        <f t="shared" si="87"/>
        <v>0</v>
      </c>
      <c r="CW179" s="302" t="str">
        <f>'Forside og oppsummering'!$K$2</f>
        <v>20230131_1336</v>
      </c>
      <c r="CX179" s="302">
        <f t="shared" si="88"/>
        <v>4</v>
      </c>
      <c r="CY179" s="302" t="str">
        <f t="shared" si="89"/>
        <v/>
      </c>
      <c r="CZ179" s="435" t="str">
        <f t="shared" si="76"/>
        <v>P3.3e</v>
      </c>
      <c r="DA179" s="330">
        <f>'Forside og oppsummering'!$E$23</f>
        <v>0</v>
      </c>
      <c r="DB179" s="302" t="str">
        <f t="shared" si="90"/>
        <v>Prosjekt 3</v>
      </c>
      <c r="DC179" s="330" t="str">
        <f t="shared" si="77"/>
        <v>Prosjektbeskrivelse: tjenesteutviklingsprosjekt 3.</v>
      </c>
      <c r="DD179" s="431" t="str">
        <f t="shared" si="78"/>
        <v>P3.3e</v>
      </c>
      <c r="DE179" s="302" t="str">
        <f t="shared" si="94"/>
        <v>P_.3e</v>
      </c>
      <c r="DF179" s="302" t="str">
        <f t="shared" si="91"/>
        <v>Gevinster og effekter</v>
      </c>
      <c r="DG179" s="328">
        <v>0</v>
      </c>
      <c r="DH179" s="328">
        <v>0</v>
      </c>
      <c r="DI179" s="328">
        <v>0</v>
      </c>
      <c r="DJ179" s="328">
        <v>0</v>
      </c>
      <c r="DK179" s="328">
        <v>0</v>
      </c>
      <c r="DL179" s="328">
        <v>0</v>
      </c>
      <c r="DM179" s="328">
        <v>0</v>
      </c>
      <c r="DN179" s="328">
        <v>0</v>
      </c>
      <c r="DO179" s="328" t="str">
        <v>20230131_1336</v>
      </c>
      <c r="DP179" s="328">
        <v>4</v>
      </c>
      <c r="EW179" s="275">
        <v>177</v>
      </c>
    </row>
    <row r="180" spans="30:153" x14ac:dyDescent="0.3">
      <c r="AD180" s="310"/>
      <c r="AE180" s="310"/>
      <c r="AF180" s="310"/>
      <c r="AG180" s="310"/>
      <c r="AH180" s="375">
        <f t="shared" si="83"/>
        <v>0</v>
      </c>
      <c r="AI180" s="372"/>
      <c r="AJ180" s="372"/>
      <c r="AK180" s="372"/>
      <c r="AL180" s="310"/>
      <c r="AM180" s="310"/>
      <c r="AN180" s="310"/>
      <c r="AO180" s="310"/>
      <c r="AP180" s="310"/>
      <c r="AQ180" s="310"/>
      <c r="AR180" s="310"/>
      <c r="AS180" s="310"/>
      <c r="AT180" s="310"/>
      <c r="AU180" s="310"/>
      <c r="AV180" s="310"/>
      <c r="AW180" s="310"/>
      <c r="AX180" s="310"/>
      <c r="AY180" s="310"/>
      <c r="AZ180" s="310"/>
      <c r="BA180" s="310"/>
      <c r="BB180" s="310"/>
      <c r="BC180" s="310"/>
      <c r="BD180" s="310"/>
      <c r="BE180" s="310"/>
      <c r="BF180" s="310"/>
      <c r="BG180" s="310"/>
      <c r="BH180" s="310"/>
      <c r="BI180" s="310"/>
      <c r="BK180" s="310"/>
      <c r="BL180" s="310"/>
      <c r="BM180" s="310"/>
      <c r="BN180" s="310"/>
      <c r="BO180" s="310"/>
      <c r="BP180" s="310"/>
      <c r="BQ180" s="310"/>
      <c r="BR180" s="310"/>
      <c r="BS180" s="310"/>
      <c r="BT180" s="310"/>
      <c r="BU180" s="310"/>
      <c r="BV180" s="310"/>
      <c r="BW180" s="310"/>
      <c r="BX180" s="310"/>
      <c r="BY180" s="310"/>
      <c r="BZ180" s="310"/>
      <c r="CA180" s="310"/>
      <c r="CB180" s="310"/>
      <c r="CD180" s="313">
        <v>0</v>
      </c>
      <c r="CE180" s="313">
        <v>0</v>
      </c>
      <c r="CF180" s="313" t="str">
        <v>Hvilke konkrete gevinster/effekter forventes tiltaket å gi, hvilken betydning kan det få for omlegging av praksis</v>
      </c>
      <c r="CG180" s="313"/>
      <c r="CH180" s="313"/>
      <c r="CI180" s="313"/>
      <c r="CJ180" s="313"/>
      <c r="CK180" s="313"/>
      <c r="CL180" s="313"/>
      <c r="CM180" s="313"/>
      <c r="CN180" s="313">
        <v>0</v>
      </c>
      <c r="CO180" s="319" t="b">
        <f t="shared" si="92"/>
        <v>0</v>
      </c>
      <c r="CP180" s="319" t="b">
        <f t="shared" si="93"/>
        <v>0</v>
      </c>
      <c r="CQ180" s="319" t="b">
        <f t="shared" si="95"/>
        <v>0</v>
      </c>
      <c r="CR180" s="319" t="b">
        <f t="shared" si="74"/>
        <v>1</v>
      </c>
      <c r="CS180" s="430" t="b">
        <f t="shared" si="84"/>
        <v>0</v>
      </c>
      <c r="CT180" s="302" t="str">
        <f t="shared" si="85"/>
        <v/>
      </c>
      <c r="CU180" s="302" t="b">
        <f t="shared" si="86"/>
        <v>1</v>
      </c>
      <c r="CV180" s="319" t="b">
        <f t="shared" si="87"/>
        <v>0</v>
      </c>
      <c r="CW180" s="302" t="str">
        <f>'Forside og oppsummering'!$K$2</f>
        <v>20230131_1336</v>
      </c>
      <c r="CX180" s="302">
        <f t="shared" si="88"/>
        <v>4</v>
      </c>
      <c r="CY180" s="302" t="str">
        <f t="shared" si="89"/>
        <v/>
      </c>
      <c r="CZ180" s="435">
        <f t="shared" si="76"/>
        <v>0</v>
      </c>
      <c r="DA180" s="330">
        <f>'Forside og oppsummering'!$E$23</f>
        <v>0</v>
      </c>
      <c r="DB180" s="302" t="str">
        <f t="shared" si="90"/>
        <v>Prosjekt 3</v>
      </c>
      <c r="DC180" s="330" t="str">
        <f t="shared" si="77"/>
        <v>Prosjektbeskrivelse: tjenesteutviklingsprosjekt 3.</v>
      </c>
      <c r="DD180" s="431">
        <f t="shared" si="78"/>
        <v>0</v>
      </c>
      <c r="DE180" s="302" t="e">
        <f t="shared" si="94"/>
        <v>#VALUE!</v>
      </c>
      <c r="DF180" s="302" t="str">
        <f t="shared" si="91"/>
        <v>Hvilke konkrete gevinster/effekter forventes tiltaket å gi, hvilken betydning kan det få for omlegging av praksis</v>
      </c>
      <c r="DG180" s="328">
        <v>0</v>
      </c>
      <c r="DH180" s="328">
        <v>0</v>
      </c>
      <c r="DI180" s="328">
        <v>0</v>
      </c>
      <c r="DJ180" s="328">
        <v>0</v>
      </c>
      <c r="DK180" s="328">
        <v>0</v>
      </c>
      <c r="DL180" s="328">
        <v>0</v>
      </c>
      <c r="DM180" s="328">
        <v>0</v>
      </c>
      <c r="DN180" s="328">
        <v>0</v>
      </c>
      <c r="DO180" s="328" t="str">
        <v>20230131_1336</v>
      </c>
      <c r="DP180" s="328">
        <v>4</v>
      </c>
      <c r="EW180" s="275">
        <v>178</v>
      </c>
    </row>
    <row r="181" spans="30:153" x14ac:dyDescent="0.3">
      <c r="AD181" s="310"/>
      <c r="AE181" s="310"/>
      <c r="AF181" s="310"/>
      <c r="AG181" s="310"/>
      <c r="AH181" s="375">
        <f t="shared" si="83"/>
        <v>0</v>
      </c>
      <c r="AI181" s="372"/>
      <c r="AJ181" s="372"/>
      <c r="AK181" s="372"/>
      <c r="AL181" s="310"/>
      <c r="AM181" s="310"/>
      <c r="AN181" s="310"/>
      <c r="AO181" s="310"/>
      <c r="AP181" s="310"/>
      <c r="AQ181" s="310"/>
      <c r="AR181" s="310"/>
      <c r="AS181" s="310"/>
      <c r="AT181" s="310"/>
      <c r="AU181" s="310"/>
      <c r="AV181" s="310"/>
      <c r="AW181" s="310"/>
      <c r="AX181" s="310"/>
      <c r="AY181" s="310"/>
      <c r="AZ181" s="310"/>
      <c r="BA181" s="310"/>
      <c r="BB181" s="310"/>
      <c r="BC181" s="310"/>
      <c r="BD181" s="310"/>
      <c r="BE181" s="310"/>
      <c r="BF181" s="310"/>
      <c r="BG181" s="310"/>
      <c r="BH181" s="310"/>
      <c r="BI181" s="310"/>
      <c r="BK181" s="310"/>
      <c r="BL181" s="310"/>
      <c r="BM181" s="310"/>
      <c r="BN181" s="310"/>
      <c r="BO181" s="310"/>
      <c r="BP181" s="310"/>
      <c r="BQ181" s="310"/>
      <c r="BR181" s="310"/>
      <c r="BS181" s="310"/>
      <c r="BT181" s="310"/>
      <c r="BU181" s="310"/>
      <c r="BV181" s="310"/>
      <c r="BW181" s="310"/>
      <c r="BX181" s="310"/>
      <c r="BY181" s="310"/>
      <c r="BZ181" s="310"/>
      <c r="CA181" s="310"/>
      <c r="CB181" s="310"/>
      <c r="CD181" s="313">
        <v>0</v>
      </c>
      <c r="CE181" s="313" t="str">
        <v>P3.3f</v>
      </c>
      <c r="CF181" s="313" t="str">
        <v>Risikofaktorer</v>
      </c>
      <c r="CG181" s="313"/>
      <c r="CH181" s="313"/>
      <c r="CI181" s="313"/>
      <c r="CJ181" s="313"/>
      <c r="CK181" s="313"/>
      <c r="CL181" s="313"/>
      <c r="CM181" s="313"/>
      <c r="CN181" s="313">
        <v>0</v>
      </c>
      <c r="CO181" s="319" t="b">
        <f t="shared" si="92"/>
        <v>0</v>
      </c>
      <c r="CP181" s="319" t="b">
        <f t="shared" si="93"/>
        <v>0</v>
      </c>
      <c r="CQ181" s="319" t="b">
        <f t="shared" si="95"/>
        <v>0</v>
      </c>
      <c r="CR181" s="319" t="b">
        <f t="shared" si="74"/>
        <v>0</v>
      </c>
      <c r="CS181" s="430" t="b">
        <f t="shared" si="84"/>
        <v>0</v>
      </c>
      <c r="CT181" s="302" t="str">
        <f t="shared" si="85"/>
        <v/>
      </c>
      <c r="CU181" s="302" t="b">
        <f t="shared" si="86"/>
        <v>1</v>
      </c>
      <c r="CV181" s="319" t="b">
        <f t="shared" si="87"/>
        <v>0</v>
      </c>
      <c r="CW181" s="302" t="str">
        <f>'Forside og oppsummering'!$K$2</f>
        <v>20230131_1336</v>
      </c>
      <c r="CX181" s="302">
        <f t="shared" si="88"/>
        <v>4</v>
      </c>
      <c r="CY181" s="302" t="str">
        <f t="shared" si="89"/>
        <v/>
      </c>
      <c r="CZ181" s="435" t="str">
        <f t="shared" si="76"/>
        <v>P3.3f</v>
      </c>
      <c r="DA181" s="330">
        <f>'Forside og oppsummering'!$E$23</f>
        <v>0</v>
      </c>
      <c r="DB181" s="302" t="str">
        <f t="shared" si="90"/>
        <v>Prosjekt 3</v>
      </c>
      <c r="DC181" s="330" t="str">
        <f t="shared" si="77"/>
        <v>Prosjektbeskrivelse: tjenesteutviklingsprosjekt 3.</v>
      </c>
      <c r="DD181" s="431" t="str">
        <f t="shared" si="78"/>
        <v>P3.3f</v>
      </c>
      <c r="DE181" s="302" t="str">
        <f t="shared" si="94"/>
        <v>P_.3f</v>
      </c>
      <c r="DF181" s="302" t="str">
        <f t="shared" si="91"/>
        <v>Risikofaktorer</v>
      </c>
      <c r="DG181" s="328">
        <v>0</v>
      </c>
      <c r="DH181" s="328">
        <v>0</v>
      </c>
      <c r="DI181" s="328">
        <v>0</v>
      </c>
      <c r="DJ181" s="328">
        <v>0</v>
      </c>
      <c r="DK181" s="328">
        <v>0</v>
      </c>
      <c r="DL181" s="328">
        <v>0</v>
      </c>
      <c r="DM181" s="328">
        <v>0</v>
      </c>
      <c r="DN181" s="328">
        <v>0</v>
      </c>
      <c r="DO181" s="328" t="str">
        <v>20230131_1336</v>
      </c>
      <c r="DP181" s="328">
        <v>4</v>
      </c>
      <c r="EW181" s="275">
        <v>179</v>
      </c>
    </row>
    <row r="182" spans="30:153" x14ac:dyDescent="0.3">
      <c r="AD182" s="310"/>
      <c r="AE182" s="310"/>
      <c r="AF182" s="310"/>
      <c r="AG182" s="310"/>
      <c r="AH182" s="375">
        <f t="shared" si="83"/>
        <v>0</v>
      </c>
      <c r="AI182" s="372"/>
      <c r="AJ182" s="372"/>
      <c r="AK182" s="372"/>
      <c r="AL182" s="310"/>
      <c r="AM182" s="310"/>
      <c r="AN182" s="310"/>
      <c r="AO182" s="310"/>
      <c r="AP182" s="310"/>
      <c r="AQ182" s="310"/>
      <c r="AR182" s="310"/>
      <c r="AS182" s="310"/>
      <c r="AT182" s="310"/>
      <c r="AU182" s="310"/>
      <c r="AV182" s="310"/>
      <c r="AW182" s="310"/>
      <c r="AX182" s="310"/>
      <c r="AY182" s="310"/>
      <c r="AZ182" s="310"/>
      <c r="BA182" s="310"/>
      <c r="BB182" s="310"/>
      <c r="BC182" s="310"/>
      <c r="BD182" s="310"/>
      <c r="BE182" s="310"/>
      <c r="BF182" s="310"/>
      <c r="BG182" s="310"/>
      <c r="BH182" s="310"/>
      <c r="BI182" s="310"/>
      <c r="BK182" s="310"/>
      <c r="BL182" s="310"/>
      <c r="BM182" s="310"/>
      <c r="BN182" s="310"/>
      <c r="BO182" s="310"/>
      <c r="BP182" s="310"/>
      <c r="BQ182" s="310"/>
      <c r="BR182" s="310"/>
      <c r="BS182" s="310"/>
      <c r="BT182" s="310"/>
      <c r="BU182" s="310"/>
      <c r="BV182" s="310"/>
      <c r="BW182" s="310"/>
      <c r="BX182" s="310"/>
      <c r="BY182" s="310"/>
      <c r="BZ182" s="310"/>
      <c r="CA182" s="310"/>
      <c r="CB182" s="310"/>
      <c r="CD182" s="313">
        <v>0</v>
      </c>
      <c r="CE182" s="313">
        <v>0</v>
      </c>
      <c r="CF182" s="313" t="str">
        <v>Hvilke faktorer gjør det usikkert at dere når målene, selv om dere mottar tilskudd fra Statsforvalteren?</v>
      </c>
      <c r="CG182" s="313"/>
      <c r="CH182" s="313"/>
      <c r="CI182" s="313"/>
      <c r="CJ182" s="313"/>
      <c r="CK182" s="313"/>
      <c r="CL182" s="313"/>
      <c r="CM182" s="313"/>
      <c r="CN182" s="313">
        <v>0</v>
      </c>
      <c r="CO182" s="319" t="b">
        <f t="shared" si="92"/>
        <v>0</v>
      </c>
      <c r="CP182" s="319" t="b">
        <f t="shared" si="93"/>
        <v>0</v>
      </c>
      <c r="CQ182" s="319" t="b">
        <f t="shared" si="95"/>
        <v>0</v>
      </c>
      <c r="CR182" s="319" t="b">
        <f t="shared" si="74"/>
        <v>1</v>
      </c>
      <c r="CS182" s="430" t="b">
        <f t="shared" si="84"/>
        <v>0</v>
      </c>
      <c r="CT182" s="302" t="str">
        <f t="shared" si="85"/>
        <v/>
      </c>
      <c r="CU182" s="302" t="b">
        <f t="shared" si="86"/>
        <v>1</v>
      </c>
      <c r="CV182" s="319" t="b">
        <f t="shared" si="87"/>
        <v>0</v>
      </c>
      <c r="CW182" s="302" t="str">
        <f>'Forside og oppsummering'!$K$2</f>
        <v>20230131_1336</v>
      </c>
      <c r="CX182" s="302">
        <f t="shared" si="88"/>
        <v>4</v>
      </c>
      <c r="CY182" s="302" t="str">
        <f t="shared" si="89"/>
        <v/>
      </c>
      <c r="CZ182" s="435">
        <f t="shared" si="76"/>
        <v>0</v>
      </c>
      <c r="DA182" s="330">
        <f>'Forside og oppsummering'!$E$23</f>
        <v>0</v>
      </c>
      <c r="DB182" s="302" t="str">
        <f t="shared" si="90"/>
        <v>Prosjekt 3</v>
      </c>
      <c r="DC182" s="330" t="str">
        <f t="shared" si="77"/>
        <v>Prosjektbeskrivelse: tjenesteutviklingsprosjekt 3.</v>
      </c>
      <c r="DD182" s="431">
        <f t="shared" si="78"/>
        <v>0</v>
      </c>
      <c r="DE182" s="302" t="e">
        <f t="shared" si="94"/>
        <v>#VALUE!</v>
      </c>
      <c r="DF182" s="302" t="str">
        <f t="shared" si="91"/>
        <v>Hvilke faktorer gjør det usikkert at dere når målene, selv om dere mottar tilskudd fra Statsforvalteren?</v>
      </c>
      <c r="DG182" s="328">
        <v>0</v>
      </c>
      <c r="DH182" s="328">
        <v>0</v>
      </c>
      <c r="DI182" s="328">
        <v>0</v>
      </c>
      <c r="DJ182" s="328">
        <v>0</v>
      </c>
      <c r="DK182" s="328">
        <v>0</v>
      </c>
      <c r="DL182" s="328">
        <v>0</v>
      </c>
      <c r="DM182" s="328">
        <v>0</v>
      </c>
      <c r="DN182" s="328">
        <v>0</v>
      </c>
      <c r="DO182" s="328" t="str">
        <v>20230131_1336</v>
      </c>
      <c r="DP182" s="328">
        <v>4</v>
      </c>
      <c r="EW182" s="275">
        <v>180</v>
      </c>
    </row>
    <row r="183" spans="30:153" x14ac:dyDescent="0.3">
      <c r="AD183" s="310"/>
      <c r="AE183" s="310"/>
      <c r="AF183" s="310"/>
      <c r="AG183" s="310"/>
      <c r="AH183" s="375">
        <f t="shared" si="83"/>
        <v>0</v>
      </c>
      <c r="AI183" s="372"/>
      <c r="AJ183" s="372"/>
      <c r="AK183" s="372"/>
      <c r="AL183" s="310"/>
      <c r="AM183" s="310"/>
      <c r="AN183" s="310"/>
      <c r="AO183" s="310"/>
      <c r="AP183" s="310"/>
      <c r="AQ183" s="310"/>
      <c r="AR183" s="310"/>
      <c r="AS183" s="310"/>
      <c r="AT183" s="310"/>
      <c r="AU183" s="310"/>
      <c r="AV183" s="310"/>
      <c r="AW183" s="310"/>
      <c r="AX183" s="310"/>
      <c r="AY183" s="310"/>
      <c r="AZ183" s="310"/>
      <c r="BA183" s="310"/>
      <c r="BB183" s="310"/>
      <c r="BC183" s="310"/>
      <c r="BD183" s="310"/>
      <c r="BE183" s="310"/>
      <c r="BF183" s="310"/>
      <c r="BG183" s="310"/>
      <c r="BH183" s="310"/>
      <c r="BI183" s="310"/>
      <c r="BK183" s="310"/>
      <c r="BL183" s="310"/>
      <c r="BM183" s="310"/>
      <c r="BN183" s="310"/>
      <c r="BO183" s="310"/>
      <c r="BP183" s="310"/>
      <c r="BQ183" s="310"/>
      <c r="BR183" s="310"/>
      <c r="BS183" s="310"/>
      <c r="BT183" s="310"/>
      <c r="BU183" s="310"/>
      <c r="BV183" s="310"/>
      <c r="BW183" s="310"/>
      <c r="BX183" s="310"/>
      <c r="BY183" s="310"/>
      <c r="BZ183" s="310"/>
      <c r="CA183" s="310"/>
      <c r="CB183" s="310"/>
      <c r="CD183" s="313">
        <v>0</v>
      </c>
      <c r="CE183" s="313" t="str">
        <v>P3.3g</v>
      </c>
      <c r="CF183" s="313" t="str">
        <v>Forankring internt i kommunen</v>
      </c>
      <c r="CG183" s="313"/>
      <c r="CH183" s="313"/>
      <c r="CI183" s="313"/>
      <c r="CJ183" s="313"/>
      <c r="CK183" s="313"/>
      <c r="CL183" s="313"/>
      <c r="CM183" s="313"/>
      <c r="CN183" s="313">
        <v>0</v>
      </c>
      <c r="CO183" s="319" t="b">
        <f t="shared" si="92"/>
        <v>0</v>
      </c>
      <c r="CP183" s="319" t="b">
        <f t="shared" si="93"/>
        <v>0</v>
      </c>
      <c r="CQ183" s="319" t="b">
        <f t="shared" si="95"/>
        <v>0</v>
      </c>
      <c r="CR183" s="319" t="b">
        <f t="shared" si="74"/>
        <v>0</v>
      </c>
      <c r="CS183" s="430" t="b">
        <f t="shared" si="84"/>
        <v>0</v>
      </c>
      <c r="CT183" s="302" t="str">
        <f t="shared" si="85"/>
        <v/>
      </c>
      <c r="CU183" s="302" t="b">
        <f t="shared" si="86"/>
        <v>1</v>
      </c>
      <c r="CV183" s="319" t="b">
        <f t="shared" si="87"/>
        <v>0</v>
      </c>
      <c r="CW183" s="302" t="str">
        <f>'Forside og oppsummering'!$K$2</f>
        <v>20230131_1336</v>
      </c>
      <c r="CX183" s="302">
        <f t="shared" si="88"/>
        <v>4</v>
      </c>
      <c r="CY183" s="302" t="str">
        <f t="shared" si="89"/>
        <v/>
      </c>
      <c r="CZ183" s="435" t="str">
        <f t="shared" si="76"/>
        <v>P3.3g</v>
      </c>
      <c r="DA183" s="330">
        <f>'Forside og oppsummering'!$E$23</f>
        <v>0</v>
      </c>
      <c r="DB183" s="302" t="str">
        <f t="shared" si="90"/>
        <v>Prosjekt 3</v>
      </c>
      <c r="DC183" s="330" t="str">
        <f t="shared" si="77"/>
        <v>Prosjektbeskrivelse: tjenesteutviklingsprosjekt 3.</v>
      </c>
      <c r="DD183" s="431" t="str">
        <f t="shared" si="78"/>
        <v>P3.3g</v>
      </c>
      <c r="DE183" s="302" t="str">
        <f t="shared" si="94"/>
        <v>P_.3g</v>
      </c>
      <c r="DF183" s="302" t="str">
        <f t="shared" si="91"/>
        <v>Forankring internt i kommunen</v>
      </c>
      <c r="DG183" s="328">
        <v>0</v>
      </c>
      <c r="DH183" s="328">
        <v>0</v>
      </c>
      <c r="DI183" s="328">
        <v>0</v>
      </c>
      <c r="DJ183" s="328">
        <v>0</v>
      </c>
      <c r="DK183" s="328">
        <v>0</v>
      </c>
      <c r="DL183" s="328">
        <v>0</v>
      </c>
      <c r="DM183" s="328">
        <v>0</v>
      </c>
      <c r="DN183" s="328">
        <v>0</v>
      </c>
      <c r="DO183" s="328" t="str">
        <v>20230131_1336</v>
      </c>
      <c r="DP183" s="328">
        <v>4</v>
      </c>
      <c r="EW183" s="275">
        <v>181</v>
      </c>
    </row>
    <row r="184" spans="30:153" x14ac:dyDescent="0.3">
      <c r="AD184" s="310"/>
      <c r="AE184" s="310"/>
      <c r="AF184" s="310"/>
      <c r="AG184" s="310"/>
      <c r="AH184" s="375">
        <f t="shared" si="83"/>
        <v>0</v>
      </c>
      <c r="AI184" s="372"/>
      <c r="AJ184" s="372"/>
      <c r="AK184" s="372"/>
      <c r="AL184" s="310"/>
      <c r="AM184" s="310"/>
      <c r="AN184" s="310"/>
      <c r="AO184" s="310"/>
      <c r="AP184" s="310"/>
      <c r="AQ184" s="310"/>
      <c r="AR184" s="310"/>
      <c r="AS184" s="310"/>
      <c r="AT184" s="310"/>
      <c r="AU184" s="310"/>
      <c r="AV184" s="310"/>
      <c r="AW184" s="310"/>
      <c r="AX184" s="310"/>
      <c r="AY184" s="310"/>
      <c r="AZ184" s="310"/>
      <c r="BA184" s="310"/>
      <c r="BB184" s="310"/>
      <c r="BC184" s="310"/>
      <c r="BD184" s="310"/>
      <c r="BE184" s="310"/>
      <c r="BF184" s="310"/>
      <c r="BG184" s="310"/>
      <c r="BH184" s="310"/>
      <c r="BI184" s="310"/>
      <c r="BK184" s="310"/>
      <c r="BL184" s="310"/>
      <c r="BM184" s="310"/>
      <c r="BN184" s="310"/>
      <c r="BO184" s="310"/>
      <c r="BP184" s="310"/>
      <c r="BQ184" s="310"/>
      <c r="BR184" s="310"/>
      <c r="BS184" s="310"/>
      <c r="BT184" s="310"/>
      <c r="BU184" s="310"/>
      <c r="BV184" s="310"/>
      <c r="BW184" s="310"/>
      <c r="BX184" s="310"/>
      <c r="BY184" s="310"/>
      <c r="BZ184" s="310"/>
      <c r="CA184" s="310"/>
      <c r="CB184" s="310"/>
      <c r="CD184" s="313">
        <v>0</v>
      </c>
      <c r="CE184" s="313">
        <v>0</v>
      </c>
      <c r="CF184" s="313" t="str">
        <v>• Beskriv hvordan tiltaket er forankret internt i kommunen, faglig og administrativt i både utviklings og implementeringsfasen.
• Beskriv kort tanker om overgang fra prosjekt til drift.</v>
      </c>
      <c r="CG184" s="313"/>
      <c r="CH184" s="313"/>
      <c r="CI184" s="313"/>
      <c r="CJ184" s="313"/>
      <c r="CK184" s="313"/>
      <c r="CL184" s="313"/>
      <c r="CM184" s="313"/>
      <c r="CN184" s="313">
        <v>0</v>
      </c>
      <c r="CO184" s="319" t="b">
        <f t="shared" si="92"/>
        <v>0</v>
      </c>
      <c r="CP184" s="319" t="b">
        <f t="shared" si="93"/>
        <v>0</v>
      </c>
      <c r="CQ184" s="319" t="b">
        <f t="shared" si="95"/>
        <v>0</v>
      </c>
      <c r="CR184" s="319" t="b">
        <f t="shared" si="74"/>
        <v>1</v>
      </c>
      <c r="CS184" s="430" t="b">
        <f t="shared" si="84"/>
        <v>0</v>
      </c>
      <c r="CT184" s="302" t="str">
        <f t="shared" si="85"/>
        <v/>
      </c>
      <c r="CU184" s="302" t="b">
        <f t="shared" si="86"/>
        <v>1</v>
      </c>
      <c r="CV184" s="319" t="b">
        <f t="shared" si="87"/>
        <v>0</v>
      </c>
      <c r="CW184" s="302" t="str">
        <f>'Forside og oppsummering'!$K$2</f>
        <v>20230131_1336</v>
      </c>
      <c r="CX184" s="302">
        <f t="shared" si="88"/>
        <v>4</v>
      </c>
      <c r="CY184" s="302" t="str">
        <f t="shared" si="89"/>
        <v/>
      </c>
      <c r="CZ184" s="435">
        <f t="shared" si="76"/>
        <v>0</v>
      </c>
      <c r="DA184" s="330">
        <f>'Forside og oppsummering'!$E$23</f>
        <v>0</v>
      </c>
      <c r="DB184" s="302" t="str">
        <f t="shared" si="90"/>
        <v>Prosjekt 3</v>
      </c>
      <c r="DC184" s="330" t="str">
        <f t="shared" si="77"/>
        <v>Prosjektbeskrivelse: tjenesteutviklingsprosjekt 3.</v>
      </c>
      <c r="DD184" s="431">
        <f t="shared" si="78"/>
        <v>0</v>
      </c>
      <c r="DE184" s="302" t="e">
        <f t="shared" si="94"/>
        <v>#VALUE!</v>
      </c>
      <c r="DF184" s="302" t="str">
        <f t="shared" si="91"/>
        <v>• Beskriv hvordan tiltaket er forankret internt i kommunen, faglig og administrativt i både utviklings og implementeringsfasen.
• Beskriv kort tanker om overgang fra prosjekt til drift.</v>
      </c>
      <c r="DG184" s="328">
        <v>0</v>
      </c>
      <c r="DH184" s="328">
        <v>0</v>
      </c>
      <c r="DI184" s="328">
        <v>0</v>
      </c>
      <c r="DJ184" s="328">
        <v>0</v>
      </c>
      <c r="DK184" s="328">
        <v>0</v>
      </c>
      <c r="DL184" s="328">
        <v>0</v>
      </c>
      <c r="DM184" s="328">
        <v>0</v>
      </c>
      <c r="DN184" s="328">
        <v>0</v>
      </c>
      <c r="DO184" s="328" t="str">
        <v>20230131_1336</v>
      </c>
      <c r="DP184" s="328">
        <v>4</v>
      </c>
      <c r="EW184" s="275">
        <v>182</v>
      </c>
    </row>
    <row r="185" spans="30:153" x14ac:dyDescent="0.3">
      <c r="AD185" s="310"/>
      <c r="AE185" s="310"/>
      <c r="AF185" s="310"/>
      <c r="AG185" s="310"/>
      <c r="AH185" s="375">
        <f t="shared" si="83"/>
        <v>0</v>
      </c>
      <c r="AI185" s="372"/>
      <c r="AJ185" s="372"/>
      <c r="AK185" s="372"/>
      <c r="AL185" s="310"/>
      <c r="AM185" s="310"/>
      <c r="AN185" s="310"/>
      <c r="AO185" s="310"/>
      <c r="AP185" s="310"/>
      <c r="AQ185" s="310"/>
      <c r="AR185" s="310"/>
      <c r="AS185" s="310"/>
      <c r="AT185" s="310"/>
      <c r="AU185" s="310"/>
      <c r="AV185" s="310"/>
      <c r="AW185" s="310"/>
      <c r="AX185" s="310"/>
      <c r="AY185" s="310"/>
      <c r="AZ185" s="310"/>
      <c r="BA185" s="310"/>
      <c r="BB185" s="310"/>
      <c r="BC185" s="310"/>
      <c r="BD185" s="310"/>
      <c r="BE185" s="310"/>
      <c r="BF185" s="310"/>
      <c r="BG185" s="310"/>
      <c r="BH185" s="310"/>
      <c r="BI185" s="310"/>
      <c r="BK185" s="310"/>
      <c r="BL185" s="310"/>
      <c r="BM185" s="310"/>
      <c r="BN185" s="310"/>
      <c r="BO185" s="310"/>
      <c r="BP185" s="310"/>
      <c r="BQ185" s="310"/>
      <c r="BR185" s="310"/>
      <c r="BS185" s="310"/>
      <c r="BT185" s="310"/>
      <c r="BU185" s="310"/>
      <c r="BV185" s="310"/>
      <c r="BW185" s="310"/>
      <c r="BX185" s="310"/>
      <c r="BY185" s="310"/>
      <c r="BZ185" s="310"/>
      <c r="CA185" s="310"/>
      <c r="CB185" s="310"/>
      <c r="CD185" s="313">
        <v>0</v>
      </c>
      <c r="CE185" s="313" t="str">
        <v>P3.3h</v>
      </c>
      <c r="CF185" s="313" t="str">
        <v>Kontrolltiltak</v>
      </c>
      <c r="CG185" s="313"/>
      <c r="CH185" s="313"/>
      <c r="CI185" s="313"/>
      <c r="CJ185" s="313"/>
      <c r="CK185" s="313"/>
      <c r="CL185" s="313"/>
      <c r="CM185" s="313"/>
      <c r="CN185" s="313">
        <v>0</v>
      </c>
      <c r="CO185" s="319" t="b">
        <f t="shared" si="92"/>
        <v>0</v>
      </c>
      <c r="CP185" s="319" t="b">
        <f t="shared" si="93"/>
        <v>0</v>
      </c>
      <c r="CQ185" s="319" t="b">
        <f t="shared" si="95"/>
        <v>0</v>
      </c>
      <c r="CR185" s="319" t="b">
        <f t="shared" si="74"/>
        <v>0</v>
      </c>
      <c r="CS185" s="430" t="b">
        <f t="shared" si="84"/>
        <v>0</v>
      </c>
      <c r="CT185" s="302" t="str">
        <f t="shared" si="85"/>
        <v/>
      </c>
      <c r="CU185" s="302" t="b">
        <f t="shared" si="86"/>
        <v>1</v>
      </c>
      <c r="CV185" s="319" t="b">
        <f t="shared" si="87"/>
        <v>0</v>
      </c>
      <c r="CW185" s="302" t="str">
        <f>'Forside og oppsummering'!$K$2</f>
        <v>20230131_1336</v>
      </c>
      <c r="CX185" s="302">
        <f t="shared" si="88"/>
        <v>4</v>
      </c>
      <c r="CY185" s="302" t="str">
        <f t="shared" si="89"/>
        <v/>
      </c>
      <c r="CZ185" s="435" t="str">
        <f t="shared" si="76"/>
        <v>P3.3h</v>
      </c>
      <c r="DA185" s="330">
        <f>'Forside og oppsummering'!$E$23</f>
        <v>0</v>
      </c>
      <c r="DB185" s="302" t="str">
        <f t="shared" si="90"/>
        <v>Prosjekt 3</v>
      </c>
      <c r="DC185" s="330" t="str">
        <f t="shared" si="77"/>
        <v>Prosjektbeskrivelse: tjenesteutviklingsprosjekt 3.</v>
      </c>
      <c r="DD185" s="431" t="str">
        <f t="shared" si="78"/>
        <v>P3.3h</v>
      </c>
      <c r="DE185" s="302" t="str">
        <f t="shared" si="94"/>
        <v>P_.3h</v>
      </c>
      <c r="DF185" s="302" t="str">
        <f t="shared" si="91"/>
        <v>Kontrolltiltak</v>
      </c>
      <c r="DG185" s="328">
        <v>0</v>
      </c>
      <c r="DH185" s="328">
        <v>0</v>
      </c>
      <c r="DI185" s="328">
        <v>0</v>
      </c>
      <c r="DJ185" s="328">
        <v>0</v>
      </c>
      <c r="DK185" s="328">
        <v>0</v>
      </c>
      <c r="DL185" s="328">
        <v>0</v>
      </c>
      <c r="DM185" s="328">
        <v>0</v>
      </c>
      <c r="DN185" s="328">
        <v>0</v>
      </c>
      <c r="DO185" s="328" t="str">
        <v>20230131_1336</v>
      </c>
      <c r="DP185" s="328">
        <v>4</v>
      </c>
      <c r="EW185" s="436">
        <v>183</v>
      </c>
    </row>
    <row r="186" spans="30:153" x14ac:dyDescent="0.3">
      <c r="AD186" s="310"/>
      <c r="AE186" s="310"/>
      <c r="AF186" s="310"/>
      <c r="AG186" s="310"/>
      <c r="AH186" s="375">
        <f t="shared" si="83"/>
        <v>0</v>
      </c>
      <c r="AI186" s="372"/>
      <c r="AJ186" s="372"/>
      <c r="AK186" s="372"/>
      <c r="AL186" s="310"/>
      <c r="AM186" s="310"/>
      <c r="AN186" s="310"/>
      <c r="AO186" s="310"/>
      <c r="AP186" s="310"/>
      <c r="AQ186" s="310"/>
      <c r="AR186" s="310"/>
      <c r="AS186" s="310"/>
      <c r="AT186" s="310"/>
      <c r="AU186" s="310"/>
      <c r="AV186" s="310"/>
      <c r="AW186" s="310"/>
      <c r="AX186" s="310"/>
      <c r="AY186" s="310"/>
      <c r="AZ186" s="310"/>
      <c r="BA186" s="310"/>
      <c r="BB186" s="310"/>
      <c r="BC186" s="310"/>
      <c r="BD186" s="310"/>
      <c r="BE186" s="310"/>
      <c r="BF186" s="310"/>
      <c r="BG186" s="310"/>
      <c r="BH186" s="310"/>
      <c r="BI186" s="310"/>
      <c r="BK186" s="310"/>
      <c r="BL186" s="310"/>
      <c r="BM186" s="310"/>
      <c r="BN186" s="310"/>
      <c r="BO186" s="310"/>
      <c r="BP186" s="310"/>
      <c r="BQ186" s="310"/>
      <c r="BR186" s="310"/>
      <c r="BS186" s="310"/>
      <c r="BT186" s="310"/>
      <c r="BU186" s="310"/>
      <c r="BV186" s="310"/>
      <c r="BW186" s="310"/>
      <c r="BX186" s="310"/>
      <c r="BY186" s="310"/>
      <c r="BZ186" s="310"/>
      <c r="CA186" s="310"/>
      <c r="CB186" s="310"/>
      <c r="CD186" s="313">
        <v>0</v>
      </c>
      <c r="CE186" s="313">
        <v>0</v>
      </c>
      <c r="CF186"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186" s="313"/>
      <c r="CH186" s="313"/>
      <c r="CI186" s="313"/>
      <c r="CJ186" s="313"/>
      <c r="CK186" s="313"/>
      <c r="CL186" s="313"/>
      <c r="CM186" s="313"/>
      <c r="CN186" s="313">
        <v>0</v>
      </c>
      <c r="CO186" s="319" t="b">
        <f t="shared" si="92"/>
        <v>0</v>
      </c>
      <c r="CP186" s="319" t="b">
        <f t="shared" si="93"/>
        <v>0</v>
      </c>
      <c r="CQ186" s="319" t="b">
        <f t="shared" si="95"/>
        <v>0</v>
      </c>
      <c r="CR186" s="319" t="b">
        <f t="shared" si="74"/>
        <v>1</v>
      </c>
      <c r="CS186" s="430" t="b">
        <f t="shared" si="84"/>
        <v>1</v>
      </c>
      <c r="CT186" s="302" t="str">
        <f t="shared" si="85"/>
        <v/>
      </c>
      <c r="CU186" s="302" t="b">
        <f t="shared" si="86"/>
        <v>1</v>
      </c>
      <c r="CV186" s="319" t="b">
        <f t="shared" si="87"/>
        <v>0</v>
      </c>
      <c r="CW186" s="302" t="str">
        <f>'Forside og oppsummering'!$K$2</f>
        <v>20230131_1336</v>
      </c>
      <c r="CX186" s="302">
        <f t="shared" si="88"/>
        <v>6</v>
      </c>
      <c r="CY186" s="302" t="str">
        <f t="shared" si="89"/>
        <v/>
      </c>
      <c r="CZ186" s="435">
        <f t="shared" si="76"/>
        <v>0</v>
      </c>
      <c r="DA186" s="330">
        <f>'Forside og oppsummering'!$E$23</f>
        <v>0</v>
      </c>
      <c r="DB186" s="302" t="str">
        <f t="shared" si="90"/>
        <v>Prosjekt 3</v>
      </c>
      <c r="DC186" s="330" t="str">
        <f t="shared" si="77"/>
        <v>Prosjektbeskrivelse: tjenesteutviklingsprosjekt 3.</v>
      </c>
      <c r="DD186" s="431" t="str">
        <f t="shared" si="78"/>
        <v>P3.3h_end</v>
      </c>
      <c r="DE186" s="302" t="str">
        <f t="shared" si="94"/>
        <v>P_.3h_end</v>
      </c>
      <c r="DF186" s="302" t="str">
        <f t="shared" si="91"/>
        <v/>
      </c>
      <c r="DG186" s="328">
        <v>0</v>
      </c>
      <c r="DH186" s="328">
        <v>0</v>
      </c>
      <c r="DI186" s="328">
        <v>0</v>
      </c>
      <c r="DJ186" s="328">
        <v>0</v>
      </c>
      <c r="DK186" s="328">
        <v>0</v>
      </c>
      <c r="DL186" s="328">
        <v>0</v>
      </c>
      <c r="DM186" s="328">
        <v>0</v>
      </c>
      <c r="DN186" s="328">
        <v>0</v>
      </c>
      <c r="DO186" s="328" t="str">
        <v>20230131_1336</v>
      </c>
      <c r="DP186" s="328">
        <v>6</v>
      </c>
      <c r="EW186" s="275">
        <v>184</v>
      </c>
    </row>
    <row r="187" spans="30:153" x14ac:dyDescent="0.3">
      <c r="AD187" s="310"/>
      <c r="AE187" s="310"/>
      <c r="AF187" s="310"/>
      <c r="AG187" s="310"/>
      <c r="AH187" s="375">
        <f t="shared" si="83"/>
        <v>0</v>
      </c>
      <c r="AI187" s="372"/>
      <c r="AJ187" s="372"/>
      <c r="AK187" s="372"/>
      <c r="AL187" s="310"/>
      <c r="AM187" s="310"/>
      <c r="AN187" s="310"/>
      <c r="AO187" s="310"/>
      <c r="AP187" s="310"/>
      <c r="AQ187" s="310"/>
      <c r="AR187" s="310"/>
      <c r="AS187" s="310"/>
      <c r="AT187" s="310"/>
      <c r="AU187" s="310"/>
      <c r="AV187" s="310"/>
      <c r="AW187" s="310"/>
      <c r="AX187" s="310"/>
      <c r="AY187" s="310"/>
      <c r="AZ187" s="310"/>
      <c r="BA187" s="310"/>
      <c r="BB187" s="310"/>
      <c r="BC187" s="310"/>
      <c r="BD187" s="310"/>
      <c r="BE187" s="310"/>
      <c r="BF187" s="310"/>
      <c r="BG187" s="310"/>
      <c r="BH187" s="310"/>
      <c r="BI187" s="310"/>
      <c r="BK187" s="310"/>
      <c r="BL187" s="310"/>
      <c r="BM187" s="310"/>
      <c r="BN187" s="310"/>
      <c r="BO187" s="310"/>
      <c r="BP187" s="310"/>
      <c r="BQ187" s="310"/>
      <c r="BR187" s="310"/>
      <c r="BS187" s="310"/>
      <c r="BT187" s="310"/>
      <c r="BU187" s="310"/>
      <c r="BV187" s="310"/>
      <c r="BW187" s="310"/>
      <c r="BX187" s="310"/>
      <c r="BY187" s="310"/>
      <c r="BZ187" s="310"/>
      <c r="CA187" s="310"/>
      <c r="CB187" s="310"/>
      <c r="CD187" s="314" t="str">
        <f>'Prosjekt 3'!$C$44</f>
        <v>P3.4</v>
      </c>
      <c r="CE187" s="314" t="str">
        <f>'Prosjekt 3'!$D$44</f>
        <v>Samarbeidspartnere i tjenesteutviklingsprosjekt 3.</v>
      </c>
      <c r="CF187" s="314"/>
      <c r="CG187" s="314"/>
      <c r="CH187" s="314"/>
      <c r="CI187" s="314"/>
      <c r="CJ187" s="314"/>
      <c r="CK187" s="314"/>
      <c r="CL187" s="314"/>
      <c r="CM187" s="314"/>
      <c r="CN187" s="314"/>
      <c r="CO187" s="319" t="b">
        <f t="shared" si="92"/>
        <v>1</v>
      </c>
      <c r="CP187" s="319" t="b">
        <f t="shared" si="93"/>
        <v>0</v>
      </c>
      <c r="CQ187" s="319" t="b">
        <f t="shared" si="95"/>
        <v>0</v>
      </c>
      <c r="CR187" s="319" t="b">
        <f t="shared" si="74"/>
        <v>0</v>
      </c>
      <c r="CS187" s="430" t="b">
        <f t="shared" si="84"/>
        <v>0</v>
      </c>
      <c r="CT187" s="302" t="str">
        <f t="shared" si="85"/>
        <v/>
      </c>
      <c r="CU187" s="302" t="b">
        <f t="shared" si="86"/>
        <v>1</v>
      </c>
      <c r="CV187" s="319" t="b">
        <f t="shared" si="87"/>
        <v>0</v>
      </c>
      <c r="CW187" s="302" t="str">
        <f>'Forside og oppsummering'!$K$2</f>
        <v>20230131_1336</v>
      </c>
      <c r="CX187" s="302">
        <f t="shared" si="88"/>
        <v>2</v>
      </c>
      <c r="CY187" s="302" t="str">
        <f t="shared" si="89"/>
        <v/>
      </c>
      <c r="CZ187" s="435" t="str">
        <f t="shared" si="76"/>
        <v>P3.4</v>
      </c>
      <c r="DA187" s="330">
        <f>'Forside og oppsummering'!$E$23</f>
        <v>0</v>
      </c>
      <c r="DB187" s="302" t="str">
        <f t="shared" si="90"/>
        <v>Prosjekt 3</v>
      </c>
      <c r="DC187" s="330" t="str">
        <f t="shared" si="77"/>
        <v>Samarbeidspartnere i tjenesteutviklingsprosjekt 3.</v>
      </c>
      <c r="DD187" s="431" t="str">
        <f t="shared" si="78"/>
        <v>P3.4</v>
      </c>
      <c r="DE187" s="302" t="str">
        <f t="shared" si="94"/>
        <v>P_.4</v>
      </c>
      <c r="DF187" s="302">
        <f t="shared" si="91"/>
        <v>0</v>
      </c>
      <c r="DG187" s="328">
        <v>0</v>
      </c>
      <c r="DH187" s="328">
        <v>0</v>
      </c>
      <c r="DI187" s="328">
        <v>0</v>
      </c>
      <c r="DJ187" s="328">
        <v>0</v>
      </c>
      <c r="DK187" s="328">
        <v>0</v>
      </c>
      <c r="DL187" s="328">
        <v>0</v>
      </c>
      <c r="DM187" s="328">
        <v>0</v>
      </c>
      <c r="DN187" s="328">
        <v>0</v>
      </c>
      <c r="DO187" s="328" t="str">
        <v>20230131_1336</v>
      </c>
      <c r="DP187" s="328">
        <v>2</v>
      </c>
      <c r="EW187" s="275">
        <v>185</v>
      </c>
    </row>
    <row r="188" spans="30:153" x14ac:dyDescent="0.3">
      <c r="AD188" s="310"/>
      <c r="AE188" s="310"/>
      <c r="AF188" s="310"/>
      <c r="AG188" s="310"/>
      <c r="AH188" s="375">
        <f t="shared" si="83"/>
        <v>0</v>
      </c>
      <c r="AI188" s="372"/>
      <c r="AJ188" s="372"/>
      <c r="AK188" s="372"/>
      <c r="AL188" s="310"/>
      <c r="AM188" s="310"/>
      <c r="AN188" s="310"/>
      <c r="AO188" s="310"/>
      <c r="AP188" s="310"/>
      <c r="AQ188" s="310"/>
      <c r="AR188" s="310"/>
      <c r="AS188" s="310"/>
      <c r="AT188" s="310"/>
      <c r="AU188" s="310"/>
      <c r="AV188" s="310"/>
      <c r="AW188" s="310"/>
      <c r="AX188" s="310"/>
      <c r="AY188" s="310"/>
      <c r="AZ188" s="310"/>
      <c r="BA188" s="310"/>
      <c r="BB188" s="310"/>
      <c r="BC188" s="310"/>
      <c r="BD188" s="310"/>
      <c r="BE188" s="310"/>
      <c r="BF188" s="310"/>
      <c r="BG188" s="310"/>
      <c r="BH188" s="310"/>
      <c r="BI188" s="310"/>
      <c r="BK188" s="310"/>
      <c r="BL188" s="310"/>
      <c r="BM188" s="310"/>
      <c r="BN188" s="310"/>
      <c r="BO188" s="310"/>
      <c r="BP188" s="310"/>
      <c r="BQ188" s="310"/>
      <c r="BR188" s="310"/>
      <c r="BS188" s="310"/>
      <c r="BT188" s="310"/>
      <c r="BU188" s="310"/>
      <c r="BV188" s="310"/>
      <c r="BW188" s="310"/>
      <c r="BX188" s="310"/>
      <c r="BY188" s="310"/>
      <c r="BZ188" s="310"/>
      <c r="CA188" s="310"/>
      <c r="CB188" s="310"/>
      <c r="CD188" s="314"/>
      <c r="CE188" s="314" t="str">
        <f>_xlfn.CONCAT(CD187,"a")</f>
        <v>P3.4a</v>
      </c>
      <c r="CF188" s="275" t="s">
        <v>265</v>
      </c>
      <c r="CG188" s="314"/>
      <c r="CH188" s="314"/>
      <c r="CI188" s="314"/>
      <c r="CJ188" s="314"/>
      <c r="CK188" s="314"/>
      <c r="CL188" s="314"/>
      <c r="CM188" s="314"/>
      <c r="CN188" s="314">
        <f>'Prosjekt 3'!$D$46</f>
        <v>0</v>
      </c>
      <c r="CO188" s="319" t="b">
        <f t="shared" si="92"/>
        <v>0</v>
      </c>
      <c r="CP188" s="319" t="b">
        <f t="shared" si="93"/>
        <v>0</v>
      </c>
      <c r="CQ188" s="319" t="b">
        <f t="shared" si="95"/>
        <v>0</v>
      </c>
      <c r="CR188" s="319" t="b">
        <f t="shared" si="74"/>
        <v>0</v>
      </c>
      <c r="CS188" s="430" t="b">
        <f t="shared" si="84"/>
        <v>0</v>
      </c>
      <c r="CT188" s="302" t="str">
        <f t="shared" si="85"/>
        <v/>
      </c>
      <c r="CU188" s="302" t="b">
        <f t="shared" si="86"/>
        <v>1</v>
      </c>
      <c r="CV188" s="319" t="b">
        <f t="shared" si="87"/>
        <v>0</v>
      </c>
      <c r="CW188" s="302" t="str">
        <f>'Forside og oppsummering'!$K$2</f>
        <v>20230131_1336</v>
      </c>
      <c r="CX188" s="302">
        <f t="shared" si="88"/>
        <v>4</v>
      </c>
      <c r="CY188" s="302" t="str">
        <f t="shared" si="89"/>
        <v/>
      </c>
      <c r="CZ188" s="435" t="str">
        <f t="shared" si="76"/>
        <v>P3.4a</v>
      </c>
      <c r="DA188" s="330">
        <f>'Forside og oppsummering'!$E$23</f>
        <v>0</v>
      </c>
      <c r="DB188" s="302" t="str">
        <f t="shared" si="90"/>
        <v>Prosjekt 3</v>
      </c>
      <c r="DC188" s="330" t="str">
        <f t="shared" si="77"/>
        <v>Samarbeidspartnere i tjenesteutviklingsprosjekt 3.</v>
      </c>
      <c r="DD188" s="431" t="str">
        <f t="shared" si="78"/>
        <v>P3.4a</v>
      </c>
      <c r="DE188" s="302" t="str">
        <f t="shared" si="94"/>
        <v>P_.4a</v>
      </c>
      <c r="DF188" s="302" t="str">
        <f t="shared" si="91"/>
        <v>Samarbeidspartnere</v>
      </c>
      <c r="DG188" s="328">
        <v>0</v>
      </c>
      <c r="DH188" s="328">
        <v>0</v>
      </c>
      <c r="DI188" s="328">
        <v>0</v>
      </c>
      <c r="DJ188" s="328">
        <v>0</v>
      </c>
      <c r="DK188" s="328">
        <v>0</v>
      </c>
      <c r="DL188" s="328">
        <v>0</v>
      </c>
      <c r="DM188" s="328">
        <v>0</v>
      </c>
      <c r="DN188" s="328">
        <v>0</v>
      </c>
      <c r="DO188" s="328" t="str">
        <v>20230131_1336</v>
      </c>
      <c r="DP188" s="328">
        <v>4</v>
      </c>
      <c r="EW188" s="275">
        <v>186</v>
      </c>
    </row>
    <row r="189" spans="30:153" x14ac:dyDescent="0.3">
      <c r="AD189" s="310"/>
      <c r="AE189" s="310"/>
      <c r="AF189" s="310"/>
      <c r="AG189" s="310"/>
      <c r="AH189" s="375">
        <f t="shared" si="83"/>
        <v>0</v>
      </c>
      <c r="AI189" s="372"/>
      <c r="AJ189" s="372"/>
      <c r="AK189" s="372"/>
      <c r="AL189" s="310"/>
      <c r="AM189" s="310"/>
      <c r="AN189" s="310"/>
      <c r="AO189" s="310"/>
      <c r="AP189" s="310"/>
      <c r="AQ189" s="310"/>
      <c r="AR189" s="310"/>
      <c r="AS189" s="310"/>
      <c r="AT189" s="310"/>
      <c r="AU189" s="310"/>
      <c r="AV189" s="310"/>
      <c r="AW189" s="310"/>
      <c r="AX189" s="310"/>
      <c r="AY189" s="310"/>
      <c r="AZ189" s="310"/>
      <c r="BA189" s="310"/>
      <c r="BB189" s="310"/>
      <c r="BC189" s="310"/>
      <c r="BD189" s="310"/>
      <c r="BE189" s="310"/>
      <c r="BF189" s="310"/>
      <c r="BG189" s="310"/>
      <c r="BH189" s="310"/>
      <c r="BI189" s="310"/>
      <c r="BK189" s="310"/>
      <c r="BL189" s="310"/>
      <c r="BM189" s="310"/>
      <c r="BN189" s="310"/>
      <c r="BO189" s="310"/>
      <c r="BP189" s="310"/>
      <c r="BQ189" s="310"/>
      <c r="BR189" s="310"/>
      <c r="BS189" s="310"/>
      <c r="BT189" s="310"/>
      <c r="BU189" s="310"/>
      <c r="BV189" s="310"/>
      <c r="BW189" s="310"/>
      <c r="BX189" s="310"/>
      <c r="BY189" s="310"/>
      <c r="BZ189" s="310"/>
      <c r="CA189" s="310"/>
      <c r="CB189" s="310"/>
      <c r="CC189" s="302" t="str">
        <f>'Prosjekt 3'!$D$50</f>
        <v>P3.5  Alle estimerte kostnader for tjenesteutviklingsprosjektet (I året det søkes for)</v>
      </c>
      <c r="CO189" s="319" t="b">
        <f t="shared" si="92"/>
        <v>0</v>
      </c>
      <c r="CP189" s="319" t="b">
        <f t="shared" si="93"/>
        <v>0</v>
      </c>
      <c r="CQ189" s="319" t="b">
        <f t="shared" si="95"/>
        <v>0</v>
      </c>
      <c r="CR189" s="319" t="b">
        <f t="shared" si="74"/>
        <v>1</v>
      </c>
      <c r="CS189" s="430" t="b">
        <f t="shared" si="84"/>
        <v>1</v>
      </c>
      <c r="CT189" s="302" t="str">
        <f t="shared" si="85"/>
        <v/>
      </c>
      <c r="CU189" s="302" t="b">
        <f t="shared" si="86"/>
        <v>1</v>
      </c>
      <c r="CV189" s="319" t="b">
        <f t="shared" si="87"/>
        <v>0</v>
      </c>
      <c r="CW189" s="302" t="str">
        <f>'Forside og oppsummering'!$K$2</f>
        <v>20230131_1336</v>
      </c>
      <c r="CX189" s="302">
        <f t="shared" si="88"/>
        <v>6</v>
      </c>
      <c r="CY189" s="302" t="str">
        <f t="shared" si="89"/>
        <v/>
      </c>
      <c r="CZ189" s="435">
        <f t="shared" si="76"/>
        <v>0</v>
      </c>
      <c r="DA189" s="330">
        <f>'Forside og oppsummering'!$E$23</f>
        <v>0</v>
      </c>
      <c r="DB189" s="302" t="str">
        <f t="shared" si="90"/>
        <v>Prosjekt 3</v>
      </c>
      <c r="DC189" s="330" t="str">
        <f t="shared" si="77"/>
        <v>Samarbeidspartnere i tjenesteutviklingsprosjekt 3.</v>
      </c>
      <c r="DD189" s="431" t="str">
        <f t="shared" si="78"/>
        <v>P3.4a_end</v>
      </c>
      <c r="DE189" s="302" t="str">
        <f t="shared" si="94"/>
        <v>P_.4a_end</v>
      </c>
      <c r="DF189" s="302" t="str">
        <f t="shared" si="91"/>
        <v/>
      </c>
      <c r="DG189" s="328">
        <v>0</v>
      </c>
      <c r="DH189" s="328">
        <v>0</v>
      </c>
      <c r="DI189" s="328">
        <v>0</v>
      </c>
      <c r="DJ189" s="328">
        <v>0</v>
      </c>
      <c r="DK189" s="328">
        <v>0</v>
      </c>
      <c r="DL189" s="328">
        <v>0</v>
      </c>
      <c r="DM189" s="328">
        <v>0</v>
      </c>
      <c r="DN189" s="328">
        <v>0</v>
      </c>
      <c r="DO189" s="328" t="str">
        <v>20230131_1336</v>
      </c>
      <c r="DP189" s="328">
        <v>6</v>
      </c>
      <c r="EW189" s="275">
        <v>187</v>
      </c>
    </row>
    <row r="190" spans="30:153" x14ac:dyDescent="0.3">
      <c r="AH190" s="375">
        <f t="shared" si="83"/>
        <v>0</v>
      </c>
      <c r="BL190" s="310"/>
      <c r="BM190" s="310"/>
      <c r="BN190" s="310"/>
      <c r="BO190" s="310"/>
      <c r="BP190" s="310"/>
      <c r="BQ190" s="310"/>
      <c r="BR190" s="310"/>
      <c r="BS190" s="310"/>
      <c r="BT190" s="310"/>
      <c r="BU190" s="310"/>
      <c r="BV190" s="310"/>
      <c r="BW190" s="310"/>
      <c r="BX190" s="310"/>
      <c r="BY190" s="310"/>
      <c r="BZ190" s="310"/>
      <c r="CA190" s="310"/>
      <c r="CB190" s="310"/>
      <c r="CC190" s="302">
        <f>FIND(" ",CC189)</f>
        <v>5</v>
      </c>
      <c r="CD190" s="315" t="str">
        <f>LEFT(CC189,CC190)</f>
        <v xml:space="preserve">P3.5 </v>
      </c>
      <c r="CE190" s="315" t="str">
        <f>RIGHT(CC189,LEN(CC189)-CC190-1)</f>
        <v>Alle estimerte kostnader for tjenesteutviklingsprosjektet (I året det søkes for)</v>
      </c>
      <c r="CF190" s="315"/>
      <c r="CG190" s="315"/>
      <c r="CH190" s="315"/>
      <c r="CI190" s="315"/>
      <c r="CJ190" s="315"/>
      <c r="CK190" s="315"/>
      <c r="CL190" s="315"/>
      <c r="CM190" s="315"/>
      <c r="CN190" s="315"/>
      <c r="CO190" s="319" t="b">
        <f t="shared" si="92"/>
        <v>1</v>
      </c>
      <c r="CP190" s="319" t="b">
        <f t="shared" si="93"/>
        <v>0</v>
      </c>
      <c r="CQ190" s="319" t="b">
        <f t="shared" si="95"/>
        <v>0</v>
      </c>
      <c r="CR190" s="319" t="b">
        <f t="shared" si="74"/>
        <v>0</v>
      </c>
      <c r="CS190" s="430" t="b">
        <f t="shared" si="84"/>
        <v>0</v>
      </c>
      <c r="CT190" s="302" t="str">
        <f t="shared" si="85"/>
        <v/>
      </c>
      <c r="CU190" s="302" t="b">
        <f t="shared" si="86"/>
        <v>1</v>
      </c>
      <c r="CV190" s="319" t="b">
        <f t="shared" si="87"/>
        <v>0</v>
      </c>
      <c r="CW190" s="302" t="str">
        <f>'Forside og oppsummering'!$K$2</f>
        <v>20230131_1336</v>
      </c>
      <c r="CX190" s="302">
        <f t="shared" si="88"/>
        <v>2</v>
      </c>
      <c r="CY190" s="302" t="str">
        <f t="shared" si="89"/>
        <v/>
      </c>
      <c r="CZ190" s="435" t="str">
        <f t="shared" si="76"/>
        <v xml:space="preserve">P3.5 </v>
      </c>
      <c r="DA190" s="330">
        <f>'Forside og oppsummering'!$E$23</f>
        <v>0</v>
      </c>
      <c r="DB190" s="302" t="str">
        <f t="shared" si="90"/>
        <v>Prosjekt 3</v>
      </c>
      <c r="DC190" s="330" t="str">
        <f t="shared" si="77"/>
        <v>Alle estimerte kostnader for tjenesteutviklingsprosjektet (I året det søkes for)</v>
      </c>
      <c r="DD190" s="431" t="str">
        <f t="shared" si="78"/>
        <v xml:space="preserve">P3.5 </v>
      </c>
      <c r="DE190" s="302" t="str">
        <f t="shared" si="94"/>
        <v xml:space="preserve">P_.5 </v>
      </c>
      <c r="DF190" s="302">
        <f t="shared" si="91"/>
        <v>0</v>
      </c>
      <c r="DG190" s="328">
        <v>0</v>
      </c>
      <c r="DH190" s="328">
        <v>0</v>
      </c>
      <c r="DI190" s="328">
        <v>0</v>
      </c>
      <c r="DJ190" s="328">
        <v>0</v>
      </c>
      <c r="DK190" s="328">
        <v>0</v>
      </c>
      <c r="DL190" s="328">
        <v>0</v>
      </c>
      <c r="DM190" s="328">
        <v>0</v>
      </c>
      <c r="DN190" s="328">
        <v>0</v>
      </c>
      <c r="DO190" s="328" t="str">
        <v>20230131_1336</v>
      </c>
      <c r="DP190" s="328">
        <v>2</v>
      </c>
      <c r="EW190" s="275">
        <v>188</v>
      </c>
    </row>
    <row r="191" spans="30:153" x14ac:dyDescent="0.3">
      <c r="AH191" s="375">
        <f t="shared" si="83"/>
        <v>0</v>
      </c>
      <c r="CD191" s="315" cm="1">
        <f t="array" ref="CD191:CF198">'Prosjekt 3'!$C$52:$E$59</f>
        <v>0</v>
      </c>
      <c r="CE191" s="315" t="str">
        <v>P3.5a</v>
      </c>
      <c r="CF191" s="315" t="str">
        <v>Lønnsutgifter med sosiale utgifter</v>
      </c>
      <c r="CG191" s="315"/>
      <c r="CH191" s="315"/>
      <c r="CI191" s="315"/>
      <c r="CJ191" s="315"/>
      <c r="CK191" s="315"/>
      <c r="CL191" s="315"/>
      <c r="CM191" s="315"/>
      <c r="CN191" s="315" cm="1">
        <f t="array" ref="CN191:CN203">'Prosjekt 3'!$F$52:$F$64</f>
        <v>0</v>
      </c>
      <c r="CO191" s="319" t="b">
        <f t="shared" si="92"/>
        <v>0</v>
      </c>
      <c r="CP191" s="319" t="b">
        <f t="shared" si="93"/>
        <v>0</v>
      </c>
      <c r="CQ191" s="319" t="b">
        <f t="shared" si="95"/>
        <v>0</v>
      </c>
      <c r="CR191" s="319" t="b">
        <f t="shared" si="74"/>
        <v>0</v>
      </c>
      <c r="CS191" s="430" t="b">
        <f t="shared" si="84"/>
        <v>0</v>
      </c>
      <c r="CT191" s="302" t="str">
        <f t="shared" si="85"/>
        <v/>
      </c>
      <c r="CU191" s="302" t="b">
        <f t="shared" si="86"/>
        <v>1</v>
      </c>
      <c r="CV191" s="319" t="b">
        <f t="shared" si="87"/>
        <v>0</v>
      </c>
      <c r="CW191" s="302" t="str">
        <f>'Forside og oppsummering'!$K$2</f>
        <v>20230131_1336</v>
      </c>
      <c r="CX191" s="302">
        <f t="shared" si="88"/>
        <v>4</v>
      </c>
      <c r="CY191" s="302" t="str">
        <f t="shared" si="89"/>
        <v/>
      </c>
      <c r="CZ191" s="435" t="str">
        <f t="shared" si="76"/>
        <v>P3.5a</v>
      </c>
      <c r="DA191" s="330">
        <f>'Forside og oppsummering'!$E$23</f>
        <v>0</v>
      </c>
      <c r="DB191" s="302" t="str">
        <f t="shared" si="90"/>
        <v>Prosjekt 3</v>
      </c>
      <c r="DC191" s="330" t="str">
        <f t="shared" si="77"/>
        <v>Alle estimerte kostnader for tjenesteutviklingsprosjektet (I året det søkes for)</v>
      </c>
      <c r="DD191" s="431" t="str">
        <f t="shared" si="78"/>
        <v>P3.5a</v>
      </c>
      <c r="DE191" s="302" t="str">
        <f t="shared" si="94"/>
        <v>P_.5a</v>
      </c>
      <c r="DF191" s="302" t="str">
        <f t="shared" si="91"/>
        <v>Lønnsutgifter med sosiale utgifter</v>
      </c>
      <c r="DG191" s="328">
        <v>0</v>
      </c>
      <c r="DH191" s="328">
        <v>0</v>
      </c>
      <c r="DI191" s="328">
        <v>0</v>
      </c>
      <c r="DJ191" s="328">
        <v>0</v>
      </c>
      <c r="DK191" s="328">
        <v>0</v>
      </c>
      <c r="DL191" s="328">
        <v>0</v>
      </c>
      <c r="DM191" s="328">
        <v>0</v>
      </c>
      <c r="DN191" s="328">
        <v>0</v>
      </c>
      <c r="DO191" s="328" t="str">
        <v>20230131_1336</v>
      </c>
      <c r="DP191" s="328">
        <v>4</v>
      </c>
      <c r="EW191" s="275">
        <v>189</v>
      </c>
    </row>
    <row r="192" spans="30:153" x14ac:dyDescent="0.3">
      <c r="AH192" s="375">
        <f t="shared" si="83"/>
        <v>0</v>
      </c>
      <c r="CD192" s="315">
        <v>0</v>
      </c>
      <c r="CE192" s="315" t="str">
        <v>P3.5b</v>
      </c>
      <c r="CF192" s="315" t="str">
        <v>Reiseutgifter, arrangement, møter, konferanser</v>
      </c>
      <c r="CG192" s="315"/>
      <c r="CH192" s="315"/>
      <c r="CI192" s="315"/>
      <c r="CJ192" s="315"/>
      <c r="CK192" s="315"/>
      <c r="CL192" s="315"/>
      <c r="CM192" s="315"/>
      <c r="CN192" s="315">
        <v>0</v>
      </c>
      <c r="CO192" s="319" t="b">
        <f t="shared" si="92"/>
        <v>0</v>
      </c>
      <c r="CP192" s="319" t="b">
        <f t="shared" si="93"/>
        <v>0</v>
      </c>
      <c r="CQ192" s="319" t="b">
        <f t="shared" si="95"/>
        <v>0</v>
      </c>
      <c r="CR192" s="319" t="b">
        <f t="shared" si="74"/>
        <v>0</v>
      </c>
      <c r="CS192" s="430" t="b">
        <f t="shared" si="84"/>
        <v>0</v>
      </c>
      <c r="CT192" s="302" t="str">
        <f t="shared" si="85"/>
        <v/>
      </c>
      <c r="CU192" s="302" t="b">
        <f t="shared" si="86"/>
        <v>1</v>
      </c>
      <c r="CV192" s="319" t="b">
        <f t="shared" si="87"/>
        <v>0</v>
      </c>
      <c r="CW192" s="302" t="str">
        <f>'Forside og oppsummering'!$K$2</f>
        <v>20230131_1336</v>
      </c>
      <c r="CX192" s="302">
        <f t="shared" si="88"/>
        <v>4</v>
      </c>
      <c r="CY192" s="302" t="str">
        <f t="shared" si="89"/>
        <v/>
      </c>
      <c r="CZ192" s="435" t="str">
        <f t="shared" si="76"/>
        <v>P3.5b</v>
      </c>
      <c r="DA192" s="330">
        <f>'Forside og oppsummering'!$E$23</f>
        <v>0</v>
      </c>
      <c r="DB192" s="302" t="str">
        <f t="shared" si="90"/>
        <v>Prosjekt 3</v>
      </c>
      <c r="DC192" s="330" t="str">
        <f t="shared" si="77"/>
        <v>Alle estimerte kostnader for tjenesteutviklingsprosjektet (I året det søkes for)</v>
      </c>
      <c r="DD192" s="431" t="str">
        <f t="shared" si="78"/>
        <v>P3.5b</v>
      </c>
      <c r="DE192" s="302" t="str">
        <f t="shared" si="94"/>
        <v>P_.5b</v>
      </c>
      <c r="DF192" s="302" t="str">
        <f t="shared" si="91"/>
        <v>Reiseutgifter, arrangement, møter, konferanser</v>
      </c>
      <c r="DG192" s="328">
        <v>0</v>
      </c>
      <c r="DH192" s="328">
        <v>0</v>
      </c>
      <c r="DI192" s="328">
        <v>0</v>
      </c>
      <c r="DJ192" s="328">
        <v>0</v>
      </c>
      <c r="DK192" s="328">
        <v>0</v>
      </c>
      <c r="DL192" s="328">
        <v>0</v>
      </c>
      <c r="DM192" s="328">
        <v>0</v>
      </c>
      <c r="DN192" s="328">
        <v>0</v>
      </c>
      <c r="DO192" s="328" t="str">
        <v>20230131_1336</v>
      </c>
      <c r="DP192" s="328">
        <v>4</v>
      </c>
      <c r="EW192" s="436">
        <v>190</v>
      </c>
    </row>
    <row r="193" spans="34:153" x14ac:dyDescent="0.3">
      <c r="AH193" s="375">
        <f t="shared" si="83"/>
        <v>0</v>
      </c>
      <c r="CD193" s="315">
        <v>0</v>
      </c>
      <c r="CE193" s="315" t="str">
        <v>P3.5c</v>
      </c>
      <c r="CF193" s="315" t="str">
        <v>Konsulenttjenester</v>
      </c>
      <c r="CG193" s="315"/>
      <c r="CH193" s="315"/>
      <c r="CI193" s="315"/>
      <c r="CJ193" s="315"/>
      <c r="CK193" s="315"/>
      <c r="CL193" s="315"/>
      <c r="CM193" s="315"/>
      <c r="CN193" s="315">
        <v>0</v>
      </c>
      <c r="CO193" s="319" t="b">
        <f t="shared" si="92"/>
        <v>0</v>
      </c>
      <c r="CP193" s="319" t="b">
        <f t="shared" si="93"/>
        <v>0</v>
      </c>
      <c r="CQ193" s="319" t="b">
        <f t="shared" si="95"/>
        <v>0</v>
      </c>
      <c r="CR193" s="319" t="b">
        <f t="shared" si="74"/>
        <v>0</v>
      </c>
      <c r="CS193" s="430" t="b">
        <f t="shared" si="84"/>
        <v>0</v>
      </c>
      <c r="CT193" s="302" t="str">
        <f t="shared" si="85"/>
        <v/>
      </c>
      <c r="CU193" s="302" t="b">
        <f t="shared" si="86"/>
        <v>1</v>
      </c>
      <c r="CV193" s="319" t="b">
        <f t="shared" si="87"/>
        <v>0</v>
      </c>
      <c r="CW193" s="302" t="str">
        <f>'Forside og oppsummering'!$K$2</f>
        <v>20230131_1336</v>
      </c>
      <c r="CX193" s="302">
        <f t="shared" si="88"/>
        <v>4</v>
      </c>
      <c r="CY193" s="302" t="str">
        <f t="shared" si="89"/>
        <v/>
      </c>
      <c r="CZ193" s="435" t="str">
        <f t="shared" si="76"/>
        <v>P3.5c</v>
      </c>
      <c r="DA193" s="330">
        <f>'Forside og oppsummering'!$E$23</f>
        <v>0</v>
      </c>
      <c r="DB193" s="302" t="str">
        <f t="shared" si="90"/>
        <v>Prosjekt 3</v>
      </c>
      <c r="DC193" s="330" t="str">
        <f t="shared" si="77"/>
        <v>Alle estimerte kostnader for tjenesteutviklingsprosjektet (I året det søkes for)</v>
      </c>
      <c r="DD193" s="431" t="str">
        <f t="shared" si="78"/>
        <v>P3.5c</v>
      </c>
      <c r="DE193" s="302" t="str">
        <f t="shared" si="94"/>
        <v>P_.5c</v>
      </c>
      <c r="DF193" s="302" t="str">
        <f t="shared" si="91"/>
        <v>Konsulenttjenester</v>
      </c>
      <c r="DG193" s="328">
        <v>0</v>
      </c>
      <c r="DH193" s="328">
        <v>0</v>
      </c>
      <c r="DI193" s="328">
        <v>0</v>
      </c>
      <c r="DJ193" s="328">
        <v>0</v>
      </c>
      <c r="DK193" s="328">
        <v>0</v>
      </c>
      <c r="DL193" s="328">
        <v>0</v>
      </c>
      <c r="DM193" s="328">
        <v>0</v>
      </c>
      <c r="DN193" s="328">
        <v>0</v>
      </c>
      <c r="DO193" s="328" t="str">
        <v>20230131_1336</v>
      </c>
      <c r="DP193" s="328">
        <v>4</v>
      </c>
      <c r="EW193" s="275">
        <v>191</v>
      </c>
    </row>
    <row r="194" spans="34:153" x14ac:dyDescent="0.3">
      <c r="AH194" s="375">
        <f t="shared" si="83"/>
        <v>0</v>
      </c>
      <c r="CD194" s="315">
        <v>0</v>
      </c>
      <c r="CE194" s="315" t="str">
        <v>P3.5d</v>
      </c>
      <c r="CF194" s="315" t="str">
        <v>Trykking, publikasjoner, kunngjøringer, utsending og distribusjonskostnader</v>
      </c>
      <c r="CG194" s="315"/>
      <c r="CH194" s="315"/>
      <c r="CI194" s="315"/>
      <c r="CJ194" s="315"/>
      <c r="CK194" s="315"/>
      <c r="CL194" s="315"/>
      <c r="CM194" s="315"/>
      <c r="CN194" s="315">
        <v>0</v>
      </c>
      <c r="CO194" s="319" t="b">
        <f t="shared" si="92"/>
        <v>0</v>
      </c>
      <c r="CP194" s="319" t="b">
        <f t="shared" si="93"/>
        <v>0</v>
      </c>
      <c r="CQ194" s="319" t="b">
        <f t="shared" si="95"/>
        <v>0</v>
      </c>
      <c r="CR194" s="319" t="b">
        <f t="shared" si="74"/>
        <v>0</v>
      </c>
      <c r="CS194" s="430" t="b">
        <f t="shared" si="84"/>
        <v>0</v>
      </c>
      <c r="CT194" s="302" t="str">
        <f t="shared" si="85"/>
        <v/>
      </c>
      <c r="CU194" s="302" t="b">
        <f t="shared" si="86"/>
        <v>1</v>
      </c>
      <c r="CV194" s="319" t="b">
        <f t="shared" si="87"/>
        <v>0</v>
      </c>
      <c r="CW194" s="302" t="str">
        <f>'Forside og oppsummering'!$K$2</f>
        <v>20230131_1336</v>
      </c>
      <c r="CX194" s="302">
        <f t="shared" si="88"/>
        <v>4</v>
      </c>
      <c r="CY194" s="302" t="str">
        <f t="shared" si="89"/>
        <v/>
      </c>
      <c r="CZ194" s="435" t="str">
        <f t="shared" si="76"/>
        <v>P3.5d</v>
      </c>
      <c r="DA194" s="330">
        <f>'Forside og oppsummering'!$E$23</f>
        <v>0</v>
      </c>
      <c r="DB194" s="302" t="str">
        <f t="shared" si="90"/>
        <v>Prosjekt 3</v>
      </c>
      <c r="DC194" s="330" t="str">
        <f t="shared" si="77"/>
        <v>Alle estimerte kostnader for tjenesteutviklingsprosjektet (I året det søkes for)</v>
      </c>
      <c r="DD194" s="431" t="str">
        <f t="shared" si="78"/>
        <v>P3.5d</v>
      </c>
      <c r="DE194" s="302" t="str">
        <f t="shared" si="94"/>
        <v>P_.5d</v>
      </c>
      <c r="DF194" s="302" t="str">
        <f t="shared" si="91"/>
        <v>Trykking, publikasjoner, kunngjøringer, utsending og distribusjonskostnader</v>
      </c>
      <c r="DG194" s="328">
        <v>0</v>
      </c>
      <c r="DH194" s="328">
        <v>0</v>
      </c>
      <c r="DI194" s="328">
        <v>0</v>
      </c>
      <c r="DJ194" s="328">
        <v>0</v>
      </c>
      <c r="DK194" s="328">
        <v>0</v>
      </c>
      <c r="DL194" s="328">
        <v>0</v>
      </c>
      <c r="DM194" s="328">
        <v>0</v>
      </c>
      <c r="DN194" s="328">
        <v>0</v>
      </c>
      <c r="DO194" s="328" t="str">
        <v>20230131_1336</v>
      </c>
      <c r="DP194" s="328">
        <v>4</v>
      </c>
      <c r="EW194" s="275">
        <v>192</v>
      </c>
    </row>
    <row r="195" spans="34:153" x14ac:dyDescent="0.3">
      <c r="AH195" s="375">
        <f t="shared" si="83"/>
        <v>0</v>
      </c>
      <c r="CD195" s="315">
        <v>0</v>
      </c>
      <c r="CE195" s="315" t="str">
        <v>P3.5e</v>
      </c>
      <c r="CF195" s="315" t="str">
        <v>Investeringer/ inventar/ utstyr.
Kontroller i kunngjøringen om det gis tilskudd til dette</v>
      </c>
      <c r="CG195" s="315"/>
      <c r="CH195" s="315"/>
      <c r="CI195" s="315"/>
      <c r="CJ195" s="315"/>
      <c r="CK195" s="315"/>
      <c r="CL195" s="315"/>
      <c r="CM195" s="315"/>
      <c r="CN195" s="315">
        <v>0</v>
      </c>
      <c r="CO195" s="319" t="b">
        <f t="shared" si="92"/>
        <v>0</v>
      </c>
      <c r="CP195" s="319" t="b">
        <f t="shared" si="93"/>
        <v>0</v>
      </c>
      <c r="CQ195" s="319" t="b">
        <f t="shared" si="95"/>
        <v>0</v>
      </c>
      <c r="CR195" s="319" t="b">
        <f t="shared" ref="CR195:CR258" si="97">AND(CD195=0,OR(CE195=0,CF195=0))</f>
        <v>0</v>
      </c>
      <c r="CS195" s="430" t="b">
        <f t="shared" si="84"/>
        <v>0</v>
      </c>
      <c r="CT195" s="302" t="str">
        <f t="shared" si="85"/>
        <v/>
      </c>
      <c r="CU195" s="302" t="b">
        <f t="shared" si="86"/>
        <v>1</v>
      </c>
      <c r="CV195" s="319" t="b">
        <f t="shared" si="87"/>
        <v>0</v>
      </c>
      <c r="CW195" s="302" t="str">
        <f>'Forside og oppsummering'!$K$2</f>
        <v>20230131_1336</v>
      </c>
      <c r="CX195" s="302">
        <f t="shared" si="88"/>
        <v>4</v>
      </c>
      <c r="CY195" s="302" t="str">
        <f t="shared" si="89"/>
        <v/>
      </c>
      <c r="CZ195" s="435" t="str">
        <f t="shared" si="76"/>
        <v>P3.5e</v>
      </c>
      <c r="DA195" s="330">
        <f>'Forside og oppsummering'!$E$23</f>
        <v>0</v>
      </c>
      <c r="DB195" s="302" t="str">
        <f t="shared" si="90"/>
        <v>Prosjekt 3</v>
      </c>
      <c r="DC195" s="330" t="str">
        <f t="shared" si="77"/>
        <v>Alle estimerte kostnader for tjenesteutviklingsprosjektet (I året det søkes for)</v>
      </c>
      <c r="DD195" s="431" t="str">
        <f t="shared" si="78"/>
        <v>P3.5e</v>
      </c>
      <c r="DE195" s="302" t="str">
        <f t="shared" si="94"/>
        <v>P_.5e</v>
      </c>
      <c r="DF195" s="302" t="str">
        <f t="shared" si="91"/>
        <v>Investeringer/ inventar/ utstyr.
Kontroller i kunngjøringen om det gis tilskudd til dette</v>
      </c>
      <c r="DG195" s="328">
        <v>0</v>
      </c>
      <c r="DH195" s="328">
        <v>0</v>
      </c>
      <c r="DI195" s="328">
        <v>0</v>
      </c>
      <c r="DJ195" s="328">
        <v>0</v>
      </c>
      <c r="DK195" s="328">
        <v>0</v>
      </c>
      <c r="DL195" s="328">
        <v>0</v>
      </c>
      <c r="DM195" s="328">
        <v>0</v>
      </c>
      <c r="DN195" s="328">
        <v>0</v>
      </c>
      <c r="DO195" s="328" t="str">
        <v>20230131_1336</v>
      </c>
      <c r="DP195" s="328">
        <v>4</v>
      </c>
      <c r="EW195" s="275">
        <v>193</v>
      </c>
    </row>
    <row r="196" spans="34:153" x14ac:dyDescent="0.3">
      <c r="AH196" s="375">
        <f t="shared" si="83"/>
        <v>0</v>
      </c>
      <c r="CD196" s="315">
        <v>0</v>
      </c>
      <c r="CE196" s="315" t="str">
        <v>P3.5f</v>
      </c>
      <c r="CF196" s="315" t="str">
        <v>Driftsutgifter, forbruksmateriell og kontortjenester
inkludert lokaler og energi</v>
      </c>
      <c r="CG196" s="315"/>
      <c r="CH196" s="315"/>
      <c r="CI196" s="315"/>
      <c r="CJ196" s="315"/>
      <c r="CK196" s="315"/>
      <c r="CL196" s="315"/>
      <c r="CM196" s="315"/>
      <c r="CN196" s="315">
        <v>0</v>
      </c>
      <c r="CO196" s="319" t="b">
        <f t="shared" si="92"/>
        <v>0</v>
      </c>
      <c r="CP196" s="319" t="b">
        <f t="shared" si="93"/>
        <v>0</v>
      </c>
      <c r="CQ196" s="319" t="b">
        <f t="shared" si="95"/>
        <v>0</v>
      </c>
      <c r="CR196" s="319" t="b">
        <f t="shared" si="97"/>
        <v>0</v>
      </c>
      <c r="CS196" s="430" t="b">
        <f t="shared" si="84"/>
        <v>0</v>
      </c>
      <c r="CT196" s="302" t="str">
        <f t="shared" si="85"/>
        <v/>
      </c>
      <c r="CU196" s="302" t="b">
        <f t="shared" si="86"/>
        <v>1</v>
      </c>
      <c r="CV196" s="319" t="b">
        <f t="shared" si="87"/>
        <v>0</v>
      </c>
      <c r="CW196" s="302" t="str">
        <f>'Forside og oppsummering'!$K$2</f>
        <v>20230131_1336</v>
      </c>
      <c r="CX196" s="302">
        <f t="shared" si="88"/>
        <v>4</v>
      </c>
      <c r="CY196" s="302" t="str">
        <f t="shared" si="89"/>
        <v/>
      </c>
      <c r="CZ196" s="435" t="str">
        <f t="shared" ref="CZ196:CZ259" si="98">IF(CX196&lt;3,CD196,CE196)</f>
        <v>P3.5f</v>
      </c>
      <c r="DA196" s="330">
        <f>'Forside og oppsummering'!$E$23</f>
        <v>0</v>
      </c>
      <c r="DB196" s="302" t="str">
        <f t="shared" si="90"/>
        <v>Prosjekt 3</v>
      </c>
      <c r="DC196" s="330" t="str">
        <f t="shared" ref="DC196:DC259" si="99">IF(CX196=1,"",IF(CX196=2,CE196,DC195))</f>
        <v>Alle estimerte kostnader for tjenesteutviklingsprosjektet (I året det søkes for)</v>
      </c>
      <c r="DD196" s="431" t="str">
        <f t="shared" ref="DD196:DD259" si="100">IF(CX196=6,_xlfn.CONCAT(CZ195,"_end"),IF(CX196=5,_xlfn.CONCAT(CZ196,"_saksbehandlerkommentar"),CZ196))</f>
        <v>P3.5f</v>
      </c>
      <c r="DE196" s="302" t="str">
        <f t="shared" si="94"/>
        <v>P_.5f</v>
      </c>
      <c r="DF196" s="302" t="str">
        <f t="shared" si="91"/>
        <v>Driftsutgifter, forbruksmateriell og kontortjenester
inkludert lokaler og energi</v>
      </c>
      <c r="DG196" s="328">
        <v>0</v>
      </c>
      <c r="DH196" s="328">
        <v>0</v>
      </c>
      <c r="DI196" s="328">
        <v>0</v>
      </c>
      <c r="DJ196" s="328">
        <v>0</v>
      </c>
      <c r="DK196" s="328">
        <v>0</v>
      </c>
      <c r="DL196" s="328">
        <v>0</v>
      </c>
      <c r="DM196" s="328">
        <v>0</v>
      </c>
      <c r="DN196" s="328">
        <v>0</v>
      </c>
      <c r="DO196" s="328" t="str">
        <v>20230131_1336</v>
      </c>
      <c r="DP196" s="328">
        <v>4</v>
      </c>
      <c r="EW196" s="275">
        <v>194</v>
      </c>
    </row>
    <row r="197" spans="34:153" x14ac:dyDescent="0.3">
      <c r="AH197" s="375">
        <f t="shared" ref="AH197:AH211" si="101">AG197</f>
        <v>0</v>
      </c>
      <c r="CD197" s="315">
        <v>0</v>
      </c>
      <c r="CE197" s="315" t="str">
        <v>Andre utgifter (Spesifiser i rader nedenfor)</v>
      </c>
      <c r="CF197" s="315">
        <v>0</v>
      </c>
      <c r="CG197" s="315"/>
      <c r="CH197" s="315"/>
      <c r="CI197" s="315"/>
      <c r="CJ197" s="315"/>
      <c r="CK197" s="315"/>
      <c r="CL197" s="315"/>
      <c r="CM197" s="315"/>
      <c r="CN197" s="315">
        <v>0</v>
      </c>
      <c r="CO197" s="319" t="b">
        <f t="shared" si="92"/>
        <v>0</v>
      </c>
      <c r="CP197" s="319" t="b">
        <f t="shared" si="93"/>
        <v>0</v>
      </c>
      <c r="CQ197" s="319" t="b">
        <f t="shared" si="95"/>
        <v>0</v>
      </c>
      <c r="CR197" s="319" t="b">
        <f t="shared" si="97"/>
        <v>1</v>
      </c>
      <c r="CS197" s="430" t="b">
        <f t="shared" ref="CS197:CS260" si="102">OR(CO198,CF195="Søknad")</f>
        <v>0</v>
      </c>
      <c r="CT197" s="302" t="str">
        <f t="shared" ref="CT197:CT260" si="103">IF(CX197=1,AND(COUNTIF(CN199:CN202,0)=COUNTA(CN199:CN202),SUM(CJ237:CN267)=0),"")</f>
        <v/>
      </c>
      <c r="CU197" s="302" t="b">
        <f t="shared" ref="CU197:CU260" si="104">IF(CT197="",CU196,CT197)</f>
        <v>1</v>
      </c>
      <c r="CV197" s="319" t="b">
        <f t="shared" ref="CV197:CV260" si="105">IF(CU197,FALSE,OR(NOT(AND(CR197,CO198=FALSE)),CS197,CP197))</f>
        <v>0</v>
      </c>
      <c r="CW197" s="302" t="str">
        <f>'Forside og oppsummering'!$K$2</f>
        <v>20230131_1336</v>
      </c>
      <c r="CX197" s="302">
        <f t="shared" ref="CX197:CX260" si="106">IF(LEN(CD197)=3,1,IF(CQ197,7,IF(CQ196,5,IF(CS197,6,IF(CO197,2,4)))))</f>
        <v>4</v>
      </c>
      <c r="CY197" s="302" t="str">
        <f t="shared" ref="CY197:CY260" si="107">IF(CX197=1,RIGHT(LEFT(CD197,2),1),"")</f>
        <v/>
      </c>
      <c r="CZ197" s="435" t="str">
        <f t="shared" si="98"/>
        <v>Andre utgifter (Spesifiser i rader nedenfor)</v>
      </c>
      <c r="DA197" s="330">
        <f>'Forside og oppsummering'!$E$23</f>
        <v>0</v>
      </c>
      <c r="DB197" s="302" t="str">
        <f t="shared" ref="DB197:DB260" si="108">IF(CY197="",DB196,_xlfn.CONCAT($CY$2," ",CY197))</f>
        <v>Prosjekt 3</v>
      </c>
      <c r="DC197" s="330" t="str">
        <f t="shared" si="99"/>
        <v>Alle estimerte kostnader for tjenesteutviklingsprosjektet (I året det søkes for)</v>
      </c>
      <c r="DD197" s="431" t="str">
        <f t="shared" si="100"/>
        <v>Andre utgifter (Spesifiser i rader nedenfor)</v>
      </c>
      <c r="DE197" s="302" t="str">
        <f t="shared" si="94"/>
        <v>P_dre utgifter (Spesifiser i rader nedenfor)</v>
      </c>
      <c r="DF197" s="302">
        <f t="shared" ref="DF197:DF260" si="109">IF(CX197=6,"",CF197)</f>
        <v>0</v>
      </c>
      <c r="DG197" s="328">
        <v>0</v>
      </c>
      <c r="DH197" s="328">
        <v>0</v>
      </c>
      <c r="DI197" s="328">
        <v>0</v>
      </c>
      <c r="DJ197" s="328">
        <v>0</v>
      </c>
      <c r="DK197" s="328">
        <v>0</v>
      </c>
      <c r="DL197" s="328">
        <v>0</v>
      </c>
      <c r="DM197" s="328">
        <v>0</v>
      </c>
      <c r="DN197" s="328">
        <v>0</v>
      </c>
      <c r="DO197" s="328" t="str">
        <v>20230131_1336</v>
      </c>
      <c r="DP197" s="328">
        <v>4</v>
      </c>
      <c r="EW197" s="275">
        <v>195</v>
      </c>
    </row>
    <row r="198" spans="34:153" x14ac:dyDescent="0.3">
      <c r="AH198" s="375">
        <f t="shared" si="101"/>
        <v>0</v>
      </c>
      <c r="CD198" s="315">
        <v>0</v>
      </c>
      <c r="CE198" s="315">
        <v>0</v>
      </c>
      <c r="CF198" s="315" t="str">
        <v>Kostnadsbetegnelse:</v>
      </c>
      <c r="CG198" s="315"/>
      <c r="CH198" s="315"/>
      <c r="CI198" s="315"/>
      <c r="CJ198" s="315"/>
      <c r="CK198" s="315"/>
      <c r="CL198" s="315"/>
      <c r="CM198" s="315"/>
      <c r="CN198" s="315" t="str">
        <v>Beløp:</v>
      </c>
      <c r="CO198" s="319" t="b">
        <f t="shared" ref="CO198:CO261" si="110">CD198&gt;""</f>
        <v>0</v>
      </c>
      <c r="CP198" s="319" t="b">
        <f t="shared" ref="CP198:CP261" si="111">OR(CF197="Søknad",CF196="Søknad")</f>
        <v>0</v>
      </c>
      <c r="CQ198" s="319" t="b">
        <f t="shared" si="95"/>
        <v>0</v>
      </c>
      <c r="CR198" s="319" t="b">
        <f t="shared" si="97"/>
        <v>1</v>
      </c>
      <c r="CS198" s="430" t="b">
        <f t="shared" si="102"/>
        <v>0</v>
      </c>
      <c r="CT198" s="302" t="str">
        <f t="shared" si="103"/>
        <v/>
      </c>
      <c r="CU198" s="302" t="b">
        <f t="shared" si="104"/>
        <v>1</v>
      </c>
      <c r="CV198" s="319" t="b">
        <f t="shared" si="105"/>
        <v>0</v>
      </c>
      <c r="CW198" s="302" t="str">
        <f>'Forside og oppsummering'!$K$2</f>
        <v>20230131_1336</v>
      </c>
      <c r="CX198" s="302">
        <f t="shared" si="106"/>
        <v>4</v>
      </c>
      <c r="CY198" s="302" t="str">
        <f t="shared" si="107"/>
        <v/>
      </c>
      <c r="CZ198" s="435">
        <f t="shared" si="98"/>
        <v>0</v>
      </c>
      <c r="DA198" s="330">
        <f>'Forside og oppsummering'!$E$23</f>
        <v>0</v>
      </c>
      <c r="DB198" s="302" t="str">
        <f t="shared" si="108"/>
        <v>Prosjekt 3</v>
      </c>
      <c r="DC198" s="330" t="str">
        <f t="shared" si="99"/>
        <v>Alle estimerte kostnader for tjenesteutviklingsprosjektet (I året det søkes for)</v>
      </c>
      <c r="DD198" s="431">
        <f t="shared" si="100"/>
        <v>0</v>
      </c>
      <c r="DE198" s="302" t="e">
        <f t="shared" si="94"/>
        <v>#VALUE!</v>
      </c>
      <c r="DF198" s="302" t="str">
        <f t="shared" si="109"/>
        <v>Kostnadsbetegnelse:</v>
      </c>
      <c r="DG198" s="328">
        <v>0</v>
      </c>
      <c r="DH198" s="328">
        <v>0</v>
      </c>
      <c r="DI198" s="328">
        <v>0</v>
      </c>
      <c r="DJ198" s="328">
        <v>0</v>
      </c>
      <c r="DK198" s="328">
        <v>0</v>
      </c>
      <c r="DL198" s="328">
        <v>0</v>
      </c>
      <c r="DM198" s="328">
        <v>0</v>
      </c>
      <c r="DN198" s="328" t="str">
        <v>Beløp:</v>
      </c>
      <c r="DO198" s="328" t="str">
        <v>20230131_1336</v>
      </c>
      <c r="DP198" s="328">
        <v>4</v>
      </c>
      <c r="EW198" s="275">
        <v>196</v>
      </c>
    </row>
    <row r="199" spans="34:153" x14ac:dyDescent="0.3">
      <c r="AH199" s="375">
        <f t="shared" si="101"/>
        <v>0</v>
      </c>
      <c r="CD199" s="315" cm="1">
        <f t="array" ref="CD199:CF203">'Prosjekt 3'!$C$60:$E$64</f>
        <v>0</v>
      </c>
      <c r="CE199" s="315" t="str">
        <v>P3.5g</v>
      </c>
      <c r="CF199" s="315">
        <v>0</v>
      </c>
      <c r="CG199" s="315"/>
      <c r="CH199" s="315"/>
      <c r="CI199" s="315"/>
      <c r="CJ199" s="315"/>
      <c r="CK199" s="315"/>
      <c r="CL199" s="315"/>
      <c r="CM199" s="315"/>
      <c r="CN199" s="315">
        <v>0</v>
      </c>
      <c r="CO199" s="319" t="b">
        <f t="shared" si="110"/>
        <v>0</v>
      </c>
      <c r="CP199" s="319" t="b">
        <f t="shared" si="111"/>
        <v>0</v>
      </c>
      <c r="CQ199" s="319" t="b">
        <f t="shared" si="95"/>
        <v>0</v>
      </c>
      <c r="CR199" s="319" t="b">
        <f t="shared" si="97"/>
        <v>1</v>
      </c>
      <c r="CS199" s="430" t="b">
        <f t="shared" si="102"/>
        <v>0</v>
      </c>
      <c r="CT199" s="302" t="str">
        <f t="shared" si="103"/>
        <v/>
      </c>
      <c r="CU199" s="302" t="b">
        <f t="shared" si="104"/>
        <v>1</v>
      </c>
      <c r="CV199" s="319" t="b">
        <f t="shared" si="105"/>
        <v>0</v>
      </c>
      <c r="CW199" s="302" t="str">
        <f>'Forside og oppsummering'!$K$2</f>
        <v>20230131_1336</v>
      </c>
      <c r="CX199" s="302">
        <f t="shared" si="106"/>
        <v>4</v>
      </c>
      <c r="CY199" s="302" t="str">
        <f t="shared" si="107"/>
        <v/>
      </c>
      <c r="CZ199" s="435" t="str">
        <f t="shared" si="98"/>
        <v>P3.5g</v>
      </c>
      <c r="DA199" s="330">
        <f>'Forside og oppsummering'!$E$23</f>
        <v>0</v>
      </c>
      <c r="DB199" s="302" t="str">
        <f t="shared" si="108"/>
        <v>Prosjekt 3</v>
      </c>
      <c r="DC199" s="330" t="str">
        <f t="shared" si="99"/>
        <v>Alle estimerte kostnader for tjenesteutviklingsprosjektet (I året det søkes for)</v>
      </c>
      <c r="DD199" s="431" t="str">
        <f t="shared" si="100"/>
        <v>P3.5g</v>
      </c>
      <c r="DE199" s="302" t="str">
        <f t="shared" ref="DE199:DE262" si="112">_xlfn.CONCAT("P_",RIGHT(DD199,LEN(DD199)-2))</f>
        <v>P_.5g</v>
      </c>
      <c r="DF199" s="302">
        <f t="shared" si="109"/>
        <v>0</v>
      </c>
      <c r="DG199" s="328">
        <v>0</v>
      </c>
      <c r="DH199" s="328">
        <v>0</v>
      </c>
      <c r="DI199" s="328">
        <v>0</v>
      </c>
      <c r="DJ199" s="328">
        <v>0</v>
      </c>
      <c r="DK199" s="328">
        <v>0</v>
      </c>
      <c r="DL199" s="328">
        <v>0</v>
      </c>
      <c r="DM199" s="328">
        <v>0</v>
      </c>
      <c r="DN199" s="328">
        <v>0</v>
      </c>
      <c r="DO199" s="328" t="str">
        <v>20230131_1336</v>
      </c>
      <c r="DP199" s="328">
        <v>4</v>
      </c>
      <c r="EW199" s="436">
        <v>197</v>
      </c>
    </row>
    <row r="200" spans="34:153" x14ac:dyDescent="0.3">
      <c r="AH200" s="375">
        <f t="shared" si="101"/>
        <v>0</v>
      </c>
      <c r="CD200" s="315">
        <v>0</v>
      </c>
      <c r="CE200" s="315" t="str">
        <v>P3.5h</v>
      </c>
      <c r="CF200" s="315">
        <v>0</v>
      </c>
      <c r="CG200" s="315"/>
      <c r="CH200" s="315"/>
      <c r="CI200" s="315"/>
      <c r="CJ200" s="315"/>
      <c r="CK200" s="315"/>
      <c r="CL200" s="315"/>
      <c r="CM200" s="315"/>
      <c r="CN200" s="315">
        <v>0</v>
      </c>
      <c r="CO200" s="319" t="b">
        <f t="shared" si="110"/>
        <v>0</v>
      </c>
      <c r="CP200" s="319" t="b">
        <f t="shared" si="111"/>
        <v>0</v>
      </c>
      <c r="CQ200" s="319" t="b">
        <f t="shared" si="95"/>
        <v>0</v>
      </c>
      <c r="CR200" s="319" t="b">
        <f t="shared" si="97"/>
        <v>1</v>
      </c>
      <c r="CS200" s="430" t="b">
        <f t="shared" si="102"/>
        <v>0</v>
      </c>
      <c r="CT200" s="302" t="str">
        <f t="shared" si="103"/>
        <v/>
      </c>
      <c r="CU200" s="302" t="b">
        <f t="shared" si="104"/>
        <v>1</v>
      </c>
      <c r="CV200" s="319" t="b">
        <f t="shared" si="105"/>
        <v>0</v>
      </c>
      <c r="CW200" s="302" t="str">
        <f>'Forside og oppsummering'!$K$2</f>
        <v>20230131_1336</v>
      </c>
      <c r="CX200" s="302">
        <f t="shared" si="106"/>
        <v>4</v>
      </c>
      <c r="CY200" s="302" t="str">
        <f t="shared" si="107"/>
        <v/>
      </c>
      <c r="CZ200" s="435" t="str">
        <f t="shared" si="98"/>
        <v>P3.5h</v>
      </c>
      <c r="DA200" s="330">
        <f>'Forside og oppsummering'!$E$23</f>
        <v>0</v>
      </c>
      <c r="DB200" s="302" t="str">
        <f t="shared" si="108"/>
        <v>Prosjekt 3</v>
      </c>
      <c r="DC200" s="330" t="str">
        <f t="shared" si="99"/>
        <v>Alle estimerte kostnader for tjenesteutviklingsprosjektet (I året det søkes for)</v>
      </c>
      <c r="DD200" s="431" t="str">
        <f t="shared" si="100"/>
        <v>P3.5h</v>
      </c>
      <c r="DE200" s="302" t="str">
        <f t="shared" si="112"/>
        <v>P_.5h</v>
      </c>
      <c r="DF200" s="302">
        <f t="shared" si="109"/>
        <v>0</v>
      </c>
      <c r="DG200" s="328">
        <v>0</v>
      </c>
      <c r="DH200" s="328">
        <v>0</v>
      </c>
      <c r="DI200" s="328">
        <v>0</v>
      </c>
      <c r="DJ200" s="328">
        <v>0</v>
      </c>
      <c r="DK200" s="328">
        <v>0</v>
      </c>
      <c r="DL200" s="328">
        <v>0</v>
      </c>
      <c r="DM200" s="328">
        <v>0</v>
      </c>
      <c r="DN200" s="328">
        <v>0</v>
      </c>
      <c r="DO200" s="328" t="str">
        <v>20230131_1336</v>
      </c>
      <c r="DP200" s="328">
        <v>4</v>
      </c>
      <c r="EW200" s="275">
        <v>198</v>
      </c>
    </row>
    <row r="201" spans="34:153" x14ac:dyDescent="0.3">
      <c r="AH201" s="375">
        <f t="shared" si="101"/>
        <v>0</v>
      </c>
      <c r="CD201" s="315">
        <v>0</v>
      </c>
      <c r="CE201" s="315" t="str">
        <v>P3.5i</v>
      </c>
      <c r="CF201" s="315">
        <v>0</v>
      </c>
      <c r="CG201" s="315"/>
      <c r="CH201" s="315"/>
      <c r="CI201" s="315"/>
      <c r="CJ201" s="315"/>
      <c r="CK201" s="315"/>
      <c r="CL201" s="315"/>
      <c r="CM201" s="315"/>
      <c r="CN201" s="315">
        <v>0</v>
      </c>
      <c r="CO201" s="319" t="b">
        <f t="shared" si="110"/>
        <v>0</v>
      </c>
      <c r="CP201" s="319" t="b">
        <f t="shared" si="111"/>
        <v>0</v>
      </c>
      <c r="CQ201" s="319" t="b">
        <f t="shared" si="95"/>
        <v>0</v>
      </c>
      <c r="CR201" s="319" t="b">
        <f t="shared" si="97"/>
        <v>1</v>
      </c>
      <c r="CS201" s="430" t="b">
        <f t="shared" si="102"/>
        <v>0</v>
      </c>
      <c r="CT201" s="302" t="str">
        <f t="shared" si="103"/>
        <v/>
      </c>
      <c r="CU201" s="302" t="b">
        <f t="shared" si="104"/>
        <v>1</v>
      </c>
      <c r="CV201" s="319" t="b">
        <f t="shared" si="105"/>
        <v>0</v>
      </c>
      <c r="CW201" s="302" t="str">
        <f>'Forside og oppsummering'!$K$2</f>
        <v>20230131_1336</v>
      </c>
      <c r="CX201" s="302">
        <f t="shared" si="106"/>
        <v>4</v>
      </c>
      <c r="CY201" s="302" t="str">
        <f t="shared" si="107"/>
        <v/>
      </c>
      <c r="CZ201" s="435" t="str">
        <f t="shared" si="98"/>
        <v>P3.5i</v>
      </c>
      <c r="DA201" s="330">
        <f>'Forside og oppsummering'!$E$23</f>
        <v>0</v>
      </c>
      <c r="DB201" s="302" t="str">
        <f t="shared" si="108"/>
        <v>Prosjekt 3</v>
      </c>
      <c r="DC201" s="330" t="str">
        <f t="shared" si="99"/>
        <v>Alle estimerte kostnader for tjenesteutviklingsprosjektet (I året det søkes for)</v>
      </c>
      <c r="DD201" s="431" t="str">
        <f t="shared" si="100"/>
        <v>P3.5i</v>
      </c>
      <c r="DE201" s="302" t="str">
        <f t="shared" si="112"/>
        <v>P_.5i</v>
      </c>
      <c r="DF201" s="302">
        <f t="shared" si="109"/>
        <v>0</v>
      </c>
      <c r="DG201" s="328">
        <v>0</v>
      </c>
      <c r="DH201" s="328">
        <v>0</v>
      </c>
      <c r="DI201" s="328">
        <v>0</v>
      </c>
      <c r="DJ201" s="328">
        <v>0</v>
      </c>
      <c r="DK201" s="328">
        <v>0</v>
      </c>
      <c r="DL201" s="328">
        <v>0</v>
      </c>
      <c r="DM201" s="328">
        <v>0</v>
      </c>
      <c r="DN201" s="328">
        <v>0</v>
      </c>
      <c r="DO201" s="328" t="str">
        <v>20230131_1336</v>
      </c>
      <c r="DP201" s="328">
        <v>4</v>
      </c>
      <c r="EW201" s="275">
        <v>199</v>
      </c>
    </row>
    <row r="202" spans="34:153" x14ac:dyDescent="0.3">
      <c r="AH202" s="375">
        <f t="shared" si="101"/>
        <v>0</v>
      </c>
      <c r="CD202" s="315">
        <v>0</v>
      </c>
      <c r="CE202" s="315" t="str">
        <v>P3.5j</v>
      </c>
      <c r="CF202" s="315">
        <v>0</v>
      </c>
      <c r="CG202" s="315"/>
      <c r="CH202" s="315"/>
      <c r="CI202" s="315"/>
      <c r="CJ202" s="315"/>
      <c r="CK202" s="315"/>
      <c r="CL202" s="315"/>
      <c r="CM202" s="315"/>
      <c r="CN202" s="315">
        <v>0</v>
      </c>
      <c r="CO202" s="319" t="b">
        <f t="shared" si="110"/>
        <v>0</v>
      </c>
      <c r="CP202" s="319" t="b">
        <f t="shared" si="111"/>
        <v>0</v>
      </c>
      <c r="CQ202" s="319" t="b">
        <f t="shared" si="95"/>
        <v>0</v>
      </c>
      <c r="CR202" s="319" t="b">
        <f t="shared" si="97"/>
        <v>1</v>
      </c>
      <c r="CS202" s="430" t="b">
        <f t="shared" si="102"/>
        <v>0</v>
      </c>
      <c r="CT202" s="302" t="str">
        <f t="shared" si="103"/>
        <v/>
      </c>
      <c r="CU202" s="302" t="b">
        <f t="shared" si="104"/>
        <v>1</v>
      </c>
      <c r="CV202" s="319" t="b">
        <f t="shared" si="105"/>
        <v>0</v>
      </c>
      <c r="CW202" s="302" t="str">
        <f>'Forside og oppsummering'!$K$2</f>
        <v>20230131_1336</v>
      </c>
      <c r="CX202" s="302">
        <f t="shared" si="106"/>
        <v>4</v>
      </c>
      <c r="CY202" s="302" t="str">
        <f t="shared" si="107"/>
        <v/>
      </c>
      <c r="CZ202" s="435" t="str">
        <f t="shared" si="98"/>
        <v>P3.5j</v>
      </c>
      <c r="DA202" s="330">
        <f>'Forside og oppsummering'!$E$23</f>
        <v>0</v>
      </c>
      <c r="DB202" s="302" t="str">
        <f t="shared" si="108"/>
        <v>Prosjekt 3</v>
      </c>
      <c r="DC202" s="330" t="str">
        <f t="shared" si="99"/>
        <v>Alle estimerte kostnader for tjenesteutviklingsprosjektet (I året det søkes for)</v>
      </c>
      <c r="DD202" s="431" t="str">
        <f t="shared" si="100"/>
        <v>P3.5j</v>
      </c>
      <c r="DE202" s="302" t="str">
        <f t="shared" si="112"/>
        <v>P_.5j</v>
      </c>
      <c r="DF202" s="302">
        <f t="shared" si="109"/>
        <v>0</v>
      </c>
      <c r="DG202" s="328">
        <v>0</v>
      </c>
      <c r="DH202" s="328">
        <v>0</v>
      </c>
      <c r="DI202" s="328">
        <v>0</v>
      </c>
      <c r="DJ202" s="328">
        <v>0</v>
      </c>
      <c r="DK202" s="328">
        <v>0</v>
      </c>
      <c r="DL202" s="328">
        <v>0</v>
      </c>
      <c r="DM202" s="328">
        <v>0</v>
      </c>
      <c r="DN202" s="328">
        <v>0</v>
      </c>
      <c r="DO202" s="328" t="str">
        <v>20230131_1336</v>
      </c>
      <c r="DP202" s="328">
        <v>4</v>
      </c>
      <c r="EW202" s="275">
        <v>200</v>
      </c>
    </row>
    <row r="203" spans="34:153" x14ac:dyDescent="0.3">
      <c r="AH203" s="375">
        <f t="shared" si="101"/>
        <v>0</v>
      </c>
      <c r="CD203" s="315">
        <v>0</v>
      </c>
      <c r="CE203" s="315" t="str">
        <v>P3.5k</v>
      </c>
      <c r="CF203" s="315">
        <v>0</v>
      </c>
      <c r="CG203" s="315"/>
      <c r="CH203" s="315"/>
      <c r="CI203" s="315"/>
      <c r="CJ203" s="315"/>
      <c r="CK203" s="315"/>
      <c r="CL203" s="315"/>
      <c r="CM203" s="315"/>
      <c r="CN203" s="315">
        <v>0</v>
      </c>
      <c r="CO203" s="319" t="b">
        <f t="shared" si="110"/>
        <v>0</v>
      </c>
      <c r="CP203" s="319" t="b">
        <f t="shared" si="111"/>
        <v>0</v>
      </c>
      <c r="CQ203" s="319" t="b">
        <f t="shared" ref="CQ203:CQ266" si="113">AND(CF203="Søknad",CF202="Andre inntekter")</f>
        <v>0</v>
      </c>
      <c r="CR203" s="319" t="b">
        <f t="shared" si="97"/>
        <v>1</v>
      </c>
      <c r="CS203" s="430" t="b">
        <f t="shared" si="102"/>
        <v>0</v>
      </c>
      <c r="CT203" s="302" t="str">
        <f t="shared" si="103"/>
        <v/>
      </c>
      <c r="CU203" s="302" t="b">
        <f t="shared" si="104"/>
        <v>1</v>
      </c>
      <c r="CV203" s="319" t="b">
        <f t="shared" si="105"/>
        <v>0</v>
      </c>
      <c r="CW203" s="302" t="str">
        <f>'Forside og oppsummering'!$K$2</f>
        <v>20230131_1336</v>
      </c>
      <c r="CX203" s="302">
        <f t="shared" si="106"/>
        <v>4</v>
      </c>
      <c r="CY203" s="302" t="str">
        <f t="shared" si="107"/>
        <v/>
      </c>
      <c r="CZ203" s="435" t="str">
        <f t="shared" si="98"/>
        <v>P3.5k</v>
      </c>
      <c r="DA203" s="330">
        <f>'Forside og oppsummering'!$E$23</f>
        <v>0</v>
      </c>
      <c r="DB203" s="302" t="str">
        <f t="shared" si="108"/>
        <v>Prosjekt 3</v>
      </c>
      <c r="DC203" s="330" t="str">
        <f t="shared" si="99"/>
        <v>Alle estimerte kostnader for tjenesteutviklingsprosjektet (I året det søkes for)</v>
      </c>
      <c r="DD203" s="431" t="str">
        <f t="shared" si="100"/>
        <v>P3.5k</v>
      </c>
      <c r="DE203" s="302" t="str">
        <f t="shared" si="112"/>
        <v>P_.5k</v>
      </c>
      <c r="DF203" s="302">
        <f t="shared" si="109"/>
        <v>0</v>
      </c>
      <c r="DG203" s="328">
        <v>0</v>
      </c>
      <c r="DH203" s="328">
        <v>0</v>
      </c>
      <c r="DI203" s="328">
        <v>0</v>
      </c>
      <c r="DJ203" s="328">
        <v>0</v>
      </c>
      <c r="DK203" s="328">
        <v>0</v>
      </c>
      <c r="DL203" s="328">
        <v>0</v>
      </c>
      <c r="DM203" s="328">
        <v>0</v>
      </c>
      <c r="DN203" s="328">
        <v>0</v>
      </c>
      <c r="DO203" s="328" t="str">
        <v>20230131_1336</v>
      </c>
      <c r="DP203" s="328">
        <v>4</v>
      </c>
      <c r="EW203" s="275">
        <v>201</v>
      </c>
    </row>
    <row r="204" spans="34:153" x14ac:dyDescent="0.3">
      <c r="AH204" s="375">
        <f t="shared" si="101"/>
        <v>0</v>
      </c>
      <c r="CC204" s="302" t="str">
        <f>'Prosjekt 3'!$H$50</f>
        <v>P3.6  Alternative inntekter for tjenesteutviklingsprosjekt</v>
      </c>
      <c r="CO204" s="319" t="b">
        <f t="shared" si="110"/>
        <v>0</v>
      </c>
      <c r="CP204" s="319" t="b">
        <f t="shared" si="111"/>
        <v>0</v>
      </c>
      <c r="CQ204" s="319" t="b">
        <f t="shared" si="113"/>
        <v>0</v>
      </c>
      <c r="CR204" s="319" t="b">
        <f t="shared" si="97"/>
        <v>1</v>
      </c>
      <c r="CS204" s="430" t="b">
        <f t="shared" si="102"/>
        <v>1</v>
      </c>
      <c r="CT204" s="302" t="str">
        <f t="shared" si="103"/>
        <v/>
      </c>
      <c r="CU204" s="302" t="b">
        <f t="shared" si="104"/>
        <v>1</v>
      </c>
      <c r="CV204" s="319" t="b">
        <f t="shared" si="105"/>
        <v>0</v>
      </c>
      <c r="CW204" s="302" t="str">
        <f>'Forside og oppsummering'!$K$2</f>
        <v>20230131_1336</v>
      </c>
      <c r="CX204" s="302">
        <f t="shared" si="106"/>
        <v>6</v>
      </c>
      <c r="CY204" s="302" t="str">
        <f t="shared" si="107"/>
        <v/>
      </c>
      <c r="CZ204" s="435">
        <f t="shared" si="98"/>
        <v>0</v>
      </c>
      <c r="DA204" s="330">
        <f>'Forside og oppsummering'!$E$23</f>
        <v>0</v>
      </c>
      <c r="DB204" s="302" t="str">
        <f t="shared" si="108"/>
        <v>Prosjekt 3</v>
      </c>
      <c r="DC204" s="330" t="str">
        <f t="shared" si="99"/>
        <v>Alle estimerte kostnader for tjenesteutviklingsprosjektet (I året det søkes for)</v>
      </c>
      <c r="DD204" s="431" t="str">
        <f t="shared" si="100"/>
        <v>P3.5k_end</v>
      </c>
      <c r="DE204" s="302" t="str">
        <f t="shared" si="112"/>
        <v>P_.5k_end</v>
      </c>
      <c r="DF204" s="302" t="str">
        <f t="shared" si="109"/>
        <v/>
      </c>
      <c r="DG204" s="328">
        <v>0</v>
      </c>
      <c r="DH204" s="328">
        <v>0</v>
      </c>
      <c r="DI204" s="328">
        <v>0</v>
      </c>
      <c r="DJ204" s="328">
        <v>0</v>
      </c>
      <c r="DK204" s="328">
        <v>0</v>
      </c>
      <c r="DL204" s="328">
        <v>0</v>
      </c>
      <c r="DM204" s="328">
        <v>0</v>
      </c>
      <c r="DN204" s="328">
        <v>0</v>
      </c>
      <c r="DO204" s="328" t="str">
        <v>20230131_1336</v>
      </c>
      <c r="DP204" s="328">
        <v>6</v>
      </c>
      <c r="EW204" s="275">
        <v>202</v>
      </c>
    </row>
    <row r="205" spans="34:153" x14ac:dyDescent="0.3">
      <c r="AH205" s="375">
        <f t="shared" si="101"/>
        <v>0</v>
      </c>
      <c r="CC205" s="302">
        <f>FIND(" ",CC204)</f>
        <v>5</v>
      </c>
      <c r="CD205" s="315" t="str">
        <f>LEFT(CC204,CC205)</f>
        <v xml:space="preserve">P3.6 </v>
      </c>
      <c r="CE205" s="315" t="str">
        <f>RIGHT(CC204,LEN(CC204)-CC205-1)</f>
        <v>Alternative inntekter for tjenesteutviklingsprosjekt</v>
      </c>
      <c r="CF205" s="315"/>
      <c r="CG205" s="315"/>
      <c r="CH205" s="315"/>
      <c r="CI205" s="315"/>
      <c r="CJ205" s="315"/>
      <c r="CK205" s="315"/>
      <c r="CL205" s="315"/>
      <c r="CM205" s="315"/>
      <c r="CN205" s="315"/>
      <c r="CO205" s="319" t="b">
        <f t="shared" si="110"/>
        <v>1</v>
      </c>
      <c r="CP205" s="319" t="b">
        <f t="shared" si="111"/>
        <v>0</v>
      </c>
      <c r="CQ205" s="319" t="b">
        <f t="shared" si="113"/>
        <v>0</v>
      </c>
      <c r="CR205" s="319" t="b">
        <f t="shared" si="97"/>
        <v>0</v>
      </c>
      <c r="CS205" s="430" t="b">
        <f t="shared" si="102"/>
        <v>0</v>
      </c>
      <c r="CT205" s="302" t="str">
        <f t="shared" si="103"/>
        <v/>
      </c>
      <c r="CU205" s="302" t="b">
        <f t="shared" si="104"/>
        <v>1</v>
      </c>
      <c r="CV205" s="319" t="b">
        <f t="shared" si="105"/>
        <v>0</v>
      </c>
      <c r="CW205" s="302" t="str">
        <f>'Forside og oppsummering'!$K$2</f>
        <v>20230131_1336</v>
      </c>
      <c r="CX205" s="302">
        <f t="shared" si="106"/>
        <v>2</v>
      </c>
      <c r="CY205" s="302" t="str">
        <f t="shared" si="107"/>
        <v/>
      </c>
      <c r="CZ205" s="435" t="str">
        <f t="shared" si="98"/>
        <v xml:space="preserve">P3.6 </v>
      </c>
      <c r="DA205" s="330">
        <f>'Forside og oppsummering'!$E$23</f>
        <v>0</v>
      </c>
      <c r="DB205" s="302" t="str">
        <f t="shared" si="108"/>
        <v>Prosjekt 3</v>
      </c>
      <c r="DC205" s="330" t="str">
        <f t="shared" si="99"/>
        <v>Alternative inntekter for tjenesteutviklingsprosjekt</v>
      </c>
      <c r="DD205" s="431" t="str">
        <f t="shared" si="100"/>
        <v xml:space="preserve">P3.6 </v>
      </c>
      <c r="DE205" s="302" t="str">
        <f t="shared" si="112"/>
        <v xml:space="preserve">P_.6 </v>
      </c>
      <c r="DF205" s="302">
        <f t="shared" si="109"/>
        <v>0</v>
      </c>
      <c r="DG205" s="328">
        <v>0</v>
      </c>
      <c r="DH205" s="328">
        <v>0</v>
      </c>
      <c r="DI205" s="328">
        <v>0</v>
      </c>
      <c r="DJ205" s="328">
        <v>0</v>
      </c>
      <c r="DK205" s="328">
        <v>0</v>
      </c>
      <c r="DL205" s="328">
        <v>0</v>
      </c>
      <c r="DM205" s="328">
        <v>0</v>
      </c>
      <c r="DN205" s="328">
        <v>0</v>
      </c>
      <c r="DO205" s="328" t="str">
        <v>20230131_1336</v>
      </c>
      <c r="DP205" s="328">
        <v>2</v>
      </c>
      <c r="EW205" s="275">
        <v>203</v>
      </c>
    </row>
    <row r="206" spans="34:153" x14ac:dyDescent="0.3">
      <c r="AH206" s="375">
        <f t="shared" si="101"/>
        <v>0</v>
      </c>
      <c r="CD206" s="315"/>
      <c r="CE206" s="315" t="str" cm="1">
        <f t="array" ref="CE206:CF215">'Prosjekt 3'!$H$53:$I$62</f>
        <v>P3.6a</v>
      </c>
      <c r="CF206" s="315" t="str">
        <v>Beløp fra egenfinansiering 
Beløp dere har fått innvilget eller har søkt om til tjenesteutviklingsprosjektet fra egen virksomhet.</v>
      </c>
      <c r="CG206" s="315"/>
      <c r="CH206" s="315"/>
      <c r="CI206" s="315"/>
      <c r="CJ206" s="315"/>
      <c r="CK206" s="315"/>
      <c r="CL206" s="315"/>
      <c r="CM206" s="315"/>
      <c r="CN206" s="315" cm="1">
        <f t="array" ref="CN206:CN215">'Prosjekt 3'!$K$53:$K$62</f>
        <v>0</v>
      </c>
      <c r="CO206" s="319" t="b">
        <f t="shared" si="110"/>
        <v>0</v>
      </c>
      <c r="CP206" s="319" t="b">
        <f t="shared" si="111"/>
        <v>0</v>
      </c>
      <c r="CQ206" s="319" t="b">
        <f t="shared" si="113"/>
        <v>0</v>
      </c>
      <c r="CR206" s="319" t="b">
        <f t="shared" si="97"/>
        <v>0</v>
      </c>
      <c r="CS206" s="430" t="b">
        <f t="shared" si="102"/>
        <v>0</v>
      </c>
      <c r="CT206" s="302" t="str">
        <f t="shared" si="103"/>
        <v/>
      </c>
      <c r="CU206" s="302" t="b">
        <f t="shared" si="104"/>
        <v>1</v>
      </c>
      <c r="CV206" s="319" t="b">
        <f t="shared" si="105"/>
        <v>0</v>
      </c>
      <c r="CW206" s="302" t="str">
        <f>'Forside og oppsummering'!$K$2</f>
        <v>20230131_1336</v>
      </c>
      <c r="CX206" s="302">
        <f t="shared" si="106"/>
        <v>4</v>
      </c>
      <c r="CY206" s="302" t="str">
        <f t="shared" si="107"/>
        <v/>
      </c>
      <c r="CZ206" s="435" t="str">
        <f t="shared" si="98"/>
        <v>P3.6a</v>
      </c>
      <c r="DA206" s="330">
        <f>'Forside og oppsummering'!$E$23</f>
        <v>0</v>
      </c>
      <c r="DB206" s="302" t="str">
        <f t="shared" si="108"/>
        <v>Prosjekt 3</v>
      </c>
      <c r="DC206" s="330" t="str">
        <f t="shared" si="99"/>
        <v>Alternative inntekter for tjenesteutviklingsprosjekt</v>
      </c>
      <c r="DD206" s="431" t="str">
        <f t="shared" si="100"/>
        <v>P3.6a</v>
      </c>
      <c r="DE206" s="302" t="str">
        <f t="shared" si="112"/>
        <v>P_.6a</v>
      </c>
      <c r="DF206" s="302" t="str">
        <f t="shared" si="109"/>
        <v>Beløp fra egenfinansiering 
Beløp dere har fått innvilget eller har søkt om til tjenesteutviklingsprosjektet fra egen virksomhet.</v>
      </c>
      <c r="DG206" s="328">
        <v>0</v>
      </c>
      <c r="DH206" s="328">
        <v>0</v>
      </c>
      <c r="DI206" s="328">
        <v>0</v>
      </c>
      <c r="DJ206" s="328">
        <v>0</v>
      </c>
      <c r="DK206" s="328">
        <v>0</v>
      </c>
      <c r="DL206" s="328">
        <v>0</v>
      </c>
      <c r="DM206" s="328">
        <v>0</v>
      </c>
      <c r="DN206" s="328">
        <v>0</v>
      </c>
      <c r="DO206" s="328" t="str">
        <v>20230131_1336</v>
      </c>
      <c r="DP206" s="328">
        <v>4</v>
      </c>
      <c r="EW206" s="436">
        <v>204</v>
      </c>
    </row>
    <row r="207" spans="34:153" x14ac:dyDescent="0.3">
      <c r="AH207" s="375">
        <f t="shared" si="101"/>
        <v>0</v>
      </c>
      <c r="CD207" s="315"/>
      <c r="CE207" s="315">
        <v>0</v>
      </c>
      <c r="CF207" s="315">
        <v>0</v>
      </c>
      <c r="CG207" s="315"/>
      <c r="CH207" s="315"/>
      <c r="CI207" s="315"/>
      <c r="CJ207" s="315"/>
      <c r="CK207" s="315"/>
      <c r="CL207" s="315"/>
      <c r="CM207" s="315"/>
      <c r="CN207" s="315">
        <v>0</v>
      </c>
      <c r="CO207" s="319" t="b">
        <f t="shared" si="110"/>
        <v>0</v>
      </c>
      <c r="CP207" s="319" t="b">
        <f t="shared" si="111"/>
        <v>0</v>
      </c>
      <c r="CQ207" s="319" t="b">
        <f t="shared" si="113"/>
        <v>0</v>
      </c>
      <c r="CR207" s="319" t="b">
        <f t="shared" si="97"/>
        <v>1</v>
      </c>
      <c r="CS207" s="430" t="b">
        <f t="shared" si="102"/>
        <v>0</v>
      </c>
      <c r="CT207" s="302" t="str">
        <f t="shared" si="103"/>
        <v/>
      </c>
      <c r="CU207" s="302" t="b">
        <f t="shared" si="104"/>
        <v>1</v>
      </c>
      <c r="CV207" s="319" t="b">
        <f t="shared" si="105"/>
        <v>0</v>
      </c>
      <c r="CW207" s="302" t="str">
        <f>'Forside og oppsummering'!$K$2</f>
        <v>20230131_1336</v>
      </c>
      <c r="CX207" s="302">
        <f t="shared" si="106"/>
        <v>4</v>
      </c>
      <c r="CY207" s="302" t="str">
        <f t="shared" si="107"/>
        <v/>
      </c>
      <c r="CZ207" s="435">
        <f t="shared" si="98"/>
        <v>0</v>
      </c>
      <c r="DA207" s="330">
        <f>'Forside og oppsummering'!$E$23</f>
        <v>0</v>
      </c>
      <c r="DB207" s="302" t="str">
        <f t="shared" si="108"/>
        <v>Prosjekt 3</v>
      </c>
      <c r="DC207" s="330" t="str">
        <f t="shared" si="99"/>
        <v>Alternative inntekter for tjenesteutviklingsprosjekt</v>
      </c>
      <c r="DD207" s="431">
        <f t="shared" si="100"/>
        <v>0</v>
      </c>
      <c r="DE207" s="302" t="e">
        <f t="shared" si="112"/>
        <v>#VALUE!</v>
      </c>
      <c r="DF207" s="302">
        <f t="shared" si="109"/>
        <v>0</v>
      </c>
      <c r="DG207" s="328">
        <v>0</v>
      </c>
      <c r="DH207" s="328">
        <v>0</v>
      </c>
      <c r="DI207" s="328">
        <v>0</v>
      </c>
      <c r="DJ207" s="328">
        <v>0</v>
      </c>
      <c r="DK207" s="328">
        <v>0</v>
      </c>
      <c r="DL207" s="328">
        <v>0</v>
      </c>
      <c r="DM207" s="328">
        <v>0</v>
      </c>
      <c r="DN207" s="328">
        <v>0</v>
      </c>
      <c r="DO207" s="328" t="str">
        <v>20230131_1336</v>
      </c>
      <c r="DP207" s="328">
        <v>4</v>
      </c>
      <c r="EW207" s="275">
        <v>205</v>
      </c>
    </row>
    <row r="208" spans="34:153" x14ac:dyDescent="0.3">
      <c r="AH208" s="375">
        <f t="shared" si="101"/>
        <v>0</v>
      </c>
      <c r="CD208" s="315"/>
      <c r="CE208" s="315" t="str">
        <v>P3.6b</v>
      </c>
      <c r="CF208" s="315" t="str">
        <v>Beskriv med ord stillingsressurs eller frivillig innsats 
Innsats dere har fått innvilget eller har søkt om til tjenesteutviklingsprosjektet fra egen virksomhet</v>
      </c>
      <c r="CG208" s="315"/>
      <c r="CH208" s="315"/>
      <c r="CI208" s="315"/>
      <c r="CJ208" s="315"/>
      <c r="CK208" s="315"/>
      <c r="CL208" s="315"/>
      <c r="CM208" s="315"/>
      <c r="CN208" s="315">
        <v>0</v>
      </c>
      <c r="CO208" s="319" t="b">
        <f t="shared" si="110"/>
        <v>0</v>
      </c>
      <c r="CP208" s="319" t="b">
        <f t="shared" si="111"/>
        <v>0</v>
      </c>
      <c r="CQ208" s="319" t="b">
        <f t="shared" si="113"/>
        <v>0</v>
      </c>
      <c r="CR208" s="319" t="b">
        <f t="shared" si="97"/>
        <v>0</v>
      </c>
      <c r="CS208" s="430" t="b">
        <f t="shared" si="102"/>
        <v>0</v>
      </c>
      <c r="CT208" s="302" t="str">
        <f t="shared" si="103"/>
        <v/>
      </c>
      <c r="CU208" s="302" t="b">
        <f t="shared" si="104"/>
        <v>1</v>
      </c>
      <c r="CV208" s="319" t="b">
        <f t="shared" si="105"/>
        <v>0</v>
      </c>
      <c r="CW208" s="302" t="str">
        <f>'Forside og oppsummering'!$K$2</f>
        <v>20230131_1336</v>
      </c>
      <c r="CX208" s="302">
        <f t="shared" si="106"/>
        <v>4</v>
      </c>
      <c r="CY208" s="302" t="str">
        <f t="shared" si="107"/>
        <v/>
      </c>
      <c r="CZ208" s="435" t="str">
        <f t="shared" si="98"/>
        <v>P3.6b</v>
      </c>
      <c r="DA208" s="330">
        <f>'Forside og oppsummering'!$E$23</f>
        <v>0</v>
      </c>
      <c r="DB208" s="302" t="str">
        <f t="shared" si="108"/>
        <v>Prosjekt 3</v>
      </c>
      <c r="DC208" s="330" t="str">
        <f t="shared" si="99"/>
        <v>Alternative inntekter for tjenesteutviklingsprosjekt</v>
      </c>
      <c r="DD208" s="431" t="str">
        <f t="shared" si="100"/>
        <v>P3.6b</v>
      </c>
      <c r="DE208" s="302" t="str">
        <f t="shared" si="112"/>
        <v>P_.6b</v>
      </c>
      <c r="DF208" s="302" t="str">
        <f t="shared" si="109"/>
        <v>Beskriv med ord stillingsressurs eller frivillig innsats 
Innsats dere har fått innvilget eller har søkt om til tjenesteutviklingsprosjektet fra egen virksomhet</v>
      </c>
      <c r="DG208" s="328">
        <v>0</v>
      </c>
      <c r="DH208" s="328">
        <v>0</v>
      </c>
      <c r="DI208" s="328">
        <v>0</v>
      </c>
      <c r="DJ208" s="328">
        <v>0</v>
      </c>
      <c r="DK208" s="328">
        <v>0</v>
      </c>
      <c r="DL208" s="328">
        <v>0</v>
      </c>
      <c r="DM208" s="328">
        <v>0</v>
      </c>
      <c r="DN208" s="328">
        <v>0</v>
      </c>
      <c r="DO208" s="328" t="str">
        <v>20230131_1336</v>
      </c>
      <c r="DP208" s="328">
        <v>4</v>
      </c>
      <c r="EW208" s="275">
        <v>206</v>
      </c>
    </row>
    <row r="209" spans="34:153" x14ac:dyDescent="0.3">
      <c r="AH209" s="375">
        <f t="shared" si="101"/>
        <v>0</v>
      </c>
      <c r="CD209" s="315"/>
      <c r="CE209" s="315">
        <v>0</v>
      </c>
      <c r="CF209" s="315">
        <v>0</v>
      </c>
      <c r="CG209" s="315"/>
      <c r="CH209" s="315"/>
      <c r="CI209" s="315"/>
      <c r="CJ209" s="315"/>
      <c r="CK209" s="315"/>
      <c r="CL209" s="315"/>
      <c r="CM209" s="315"/>
      <c r="CN209" s="315">
        <v>0</v>
      </c>
      <c r="CO209" s="319" t="b">
        <f t="shared" si="110"/>
        <v>0</v>
      </c>
      <c r="CP209" s="319" t="b">
        <f t="shared" si="111"/>
        <v>0</v>
      </c>
      <c r="CQ209" s="319" t="b">
        <f t="shared" si="113"/>
        <v>0</v>
      </c>
      <c r="CR209" s="319" t="b">
        <f t="shared" si="97"/>
        <v>1</v>
      </c>
      <c r="CS209" s="430" t="b">
        <f t="shared" si="102"/>
        <v>0</v>
      </c>
      <c r="CT209" s="302" t="str">
        <f t="shared" si="103"/>
        <v/>
      </c>
      <c r="CU209" s="302" t="b">
        <f t="shared" si="104"/>
        <v>1</v>
      </c>
      <c r="CV209" s="319" t="b">
        <f t="shared" si="105"/>
        <v>0</v>
      </c>
      <c r="CW209" s="302" t="str">
        <f>'Forside og oppsummering'!$K$2</f>
        <v>20230131_1336</v>
      </c>
      <c r="CX209" s="302">
        <f t="shared" si="106"/>
        <v>4</v>
      </c>
      <c r="CY209" s="302" t="str">
        <f t="shared" si="107"/>
        <v/>
      </c>
      <c r="CZ209" s="435">
        <f t="shared" si="98"/>
        <v>0</v>
      </c>
      <c r="DA209" s="330">
        <f>'Forside og oppsummering'!$E$23</f>
        <v>0</v>
      </c>
      <c r="DB209" s="302" t="str">
        <f t="shared" si="108"/>
        <v>Prosjekt 3</v>
      </c>
      <c r="DC209" s="330" t="str">
        <f t="shared" si="99"/>
        <v>Alternative inntekter for tjenesteutviklingsprosjekt</v>
      </c>
      <c r="DD209" s="431">
        <f t="shared" si="100"/>
        <v>0</v>
      </c>
      <c r="DE209" s="302" t="e">
        <f t="shared" si="112"/>
        <v>#VALUE!</v>
      </c>
      <c r="DF209" s="302">
        <f t="shared" si="109"/>
        <v>0</v>
      </c>
      <c r="DG209" s="328">
        <v>0</v>
      </c>
      <c r="DH209" s="328">
        <v>0</v>
      </c>
      <c r="DI209" s="328">
        <v>0</v>
      </c>
      <c r="DJ209" s="328">
        <v>0</v>
      </c>
      <c r="DK209" s="328">
        <v>0</v>
      </c>
      <c r="DL209" s="328">
        <v>0</v>
      </c>
      <c r="DM209" s="328">
        <v>0</v>
      </c>
      <c r="DN209" s="328">
        <v>0</v>
      </c>
      <c r="DO209" s="328" t="str">
        <v>20230131_1336</v>
      </c>
      <c r="DP209" s="328">
        <v>4</v>
      </c>
      <c r="EW209" s="275">
        <v>207</v>
      </c>
    </row>
    <row r="210" spans="34:153" x14ac:dyDescent="0.3">
      <c r="AH210" s="375">
        <f t="shared" si="101"/>
        <v>0</v>
      </c>
      <c r="CD210" s="315"/>
      <c r="CE210" s="315">
        <v>0</v>
      </c>
      <c r="CF210" s="315">
        <v>0</v>
      </c>
      <c r="CG210" s="315"/>
      <c r="CH210" s="315"/>
      <c r="CI210" s="315"/>
      <c r="CJ210" s="315"/>
      <c r="CK210" s="315"/>
      <c r="CL210" s="315"/>
      <c r="CM210" s="315"/>
      <c r="CN210" s="315">
        <v>0</v>
      </c>
      <c r="CO210" s="319" t="b">
        <f t="shared" si="110"/>
        <v>0</v>
      </c>
      <c r="CP210" s="319" t="b">
        <f t="shared" si="111"/>
        <v>0</v>
      </c>
      <c r="CQ210" s="319" t="b">
        <f t="shared" si="113"/>
        <v>0</v>
      </c>
      <c r="CR210" s="319" t="b">
        <f t="shared" si="97"/>
        <v>1</v>
      </c>
      <c r="CS210" s="430" t="b">
        <f t="shared" si="102"/>
        <v>0</v>
      </c>
      <c r="CT210" s="302" t="str">
        <f t="shared" si="103"/>
        <v/>
      </c>
      <c r="CU210" s="302" t="b">
        <f t="shared" si="104"/>
        <v>1</v>
      </c>
      <c r="CV210" s="319" t="b">
        <f t="shared" si="105"/>
        <v>0</v>
      </c>
      <c r="CW210" s="302" t="str">
        <f>'Forside og oppsummering'!$K$2</f>
        <v>20230131_1336</v>
      </c>
      <c r="CX210" s="302">
        <f t="shared" si="106"/>
        <v>4</v>
      </c>
      <c r="CY210" s="302" t="str">
        <f t="shared" si="107"/>
        <v/>
      </c>
      <c r="CZ210" s="435">
        <f t="shared" si="98"/>
        <v>0</v>
      </c>
      <c r="DA210" s="330">
        <f>'Forside og oppsummering'!$E$23</f>
        <v>0</v>
      </c>
      <c r="DB210" s="302" t="str">
        <f t="shared" si="108"/>
        <v>Prosjekt 3</v>
      </c>
      <c r="DC210" s="330" t="str">
        <f t="shared" si="99"/>
        <v>Alternative inntekter for tjenesteutviklingsprosjekt</v>
      </c>
      <c r="DD210" s="431">
        <f t="shared" si="100"/>
        <v>0</v>
      </c>
      <c r="DE210" s="302" t="e">
        <f t="shared" si="112"/>
        <v>#VALUE!</v>
      </c>
      <c r="DF210" s="302">
        <f t="shared" si="109"/>
        <v>0</v>
      </c>
      <c r="DG210" s="328">
        <v>0</v>
      </c>
      <c r="DH210" s="328">
        <v>0</v>
      </c>
      <c r="DI210" s="328">
        <v>0</v>
      </c>
      <c r="DJ210" s="328">
        <v>0</v>
      </c>
      <c r="DK210" s="328">
        <v>0</v>
      </c>
      <c r="DL210" s="328">
        <v>0</v>
      </c>
      <c r="DM210" s="328">
        <v>0</v>
      </c>
      <c r="DN210" s="328">
        <v>0</v>
      </c>
      <c r="DO210" s="328" t="str">
        <v>20230131_1336</v>
      </c>
      <c r="DP210" s="328">
        <v>4</v>
      </c>
      <c r="EW210" s="275">
        <v>208</v>
      </c>
    </row>
    <row r="211" spans="34:153" x14ac:dyDescent="0.3">
      <c r="AH211" s="375">
        <f t="shared" si="101"/>
        <v>0</v>
      </c>
      <c r="CD211" s="315"/>
      <c r="CE211" s="315">
        <v>0</v>
      </c>
      <c r="CF211" s="315">
        <v>0</v>
      </c>
      <c r="CG211" s="315"/>
      <c r="CH211" s="315"/>
      <c r="CI211" s="315"/>
      <c r="CJ211" s="315"/>
      <c r="CK211" s="315"/>
      <c r="CL211" s="315"/>
      <c r="CM211" s="315"/>
      <c r="CN211" s="315">
        <v>0</v>
      </c>
      <c r="CO211" s="319" t="b">
        <f t="shared" si="110"/>
        <v>0</v>
      </c>
      <c r="CP211" s="319" t="b">
        <f t="shared" si="111"/>
        <v>0</v>
      </c>
      <c r="CQ211" s="319" t="b">
        <f t="shared" si="113"/>
        <v>0</v>
      </c>
      <c r="CR211" s="319" t="b">
        <f t="shared" si="97"/>
        <v>1</v>
      </c>
      <c r="CS211" s="430" t="b">
        <f t="shared" si="102"/>
        <v>0</v>
      </c>
      <c r="CT211" s="302" t="str">
        <f t="shared" si="103"/>
        <v/>
      </c>
      <c r="CU211" s="302" t="b">
        <f t="shared" si="104"/>
        <v>1</v>
      </c>
      <c r="CV211" s="319" t="b">
        <f t="shared" si="105"/>
        <v>0</v>
      </c>
      <c r="CW211" s="302" t="str">
        <f>'Forside og oppsummering'!$K$2</f>
        <v>20230131_1336</v>
      </c>
      <c r="CX211" s="302">
        <f t="shared" si="106"/>
        <v>4</v>
      </c>
      <c r="CY211" s="302" t="str">
        <f t="shared" si="107"/>
        <v/>
      </c>
      <c r="CZ211" s="435">
        <f t="shared" si="98"/>
        <v>0</v>
      </c>
      <c r="DA211" s="330">
        <f>'Forside og oppsummering'!$E$23</f>
        <v>0</v>
      </c>
      <c r="DB211" s="302" t="str">
        <f t="shared" si="108"/>
        <v>Prosjekt 3</v>
      </c>
      <c r="DC211" s="330" t="str">
        <f t="shared" si="99"/>
        <v>Alternative inntekter for tjenesteutviklingsprosjekt</v>
      </c>
      <c r="DD211" s="431">
        <f t="shared" si="100"/>
        <v>0</v>
      </c>
      <c r="DE211" s="302" t="e">
        <f t="shared" si="112"/>
        <v>#VALUE!</v>
      </c>
      <c r="DF211" s="302">
        <f t="shared" si="109"/>
        <v>0</v>
      </c>
      <c r="DG211" s="328">
        <v>0</v>
      </c>
      <c r="DH211" s="328">
        <v>0</v>
      </c>
      <c r="DI211" s="328">
        <v>0</v>
      </c>
      <c r="DJ211" s="328">
        <v>0</v>
      </c>
      <c r="DK211" s="328">
        <v>0</v>
      </c>
      <c r="DL211" s="328">
        <v>0</v>
      </c>
      <c r="DM211" s="328">
        <v>0</v>
      </c>
      <c r="DN211" s="328">
        <v>0</v>
      </c>
      <c r="DO211" s="328" t="str">
        <v>20230131_1336</v>
      </c>
      <c r="DP211" s="328">
        <v>4</v>
      </c>
      <c r="EW211" s="275">
        <v>209</v>
      </c>
    </row>
    <row r="212" spans="34:153" x14ac:dyDescent="0.3">
      <c r="CD212" s="315"/>
      <c r="CE212" s="315" t="str">
        <v>Inntekter fra andre kilder (Hvis aktuelt)</v>
      </c>
      <c r="CF212" s="315">
        <v>0</v>
      </c>
      <c r="CG212" s="315"/>
      <c r="CH212" s="315"/>
      <c r="CI212" s="315"/>
      <c r="CJ212" s="315"/>
      <c r="CK212" s="315"/>
      <c r="CL212" s="315"/>
      <c r="CM212" s="315"/>
      <c r="CN212" s="315">
        <v>0</v>
      </c>
      <c r="CO212" s="319" t="b">
        <f t="shared" si="110"/>
        <v>0</v>
      </c>
      <c r="CP212" s="319" t="b">
        <f t="shared" si="111"/>
        <v>0</v>
      </c>
      <c r="CQ212" s="319" t="b">
        <f t="shared" si="113"/>
        <v>0</v>
      </c>
      <c r="CR212" s="319" t="b">
        <f t="shared" si="97"/>
        <v>1</v>
      </c>
      <c r="CS212" s="430" t="b">
        <f t="shared" si="102"/>
        <v>0</v>
      </c>
      <c r="CT212" s="302" t="str">
        <f t="shared" si="103"/>
        <v/>
      </c>
      <c r="CU212" s="302" t="b">
        <f t="shared" si="104"/>
        <v>1</v>
      </c>
      <c r="CV212" s="319" t="b">
        <f t="shared" si="105"/>
        <v>0</v>
      </c>
      <c r="CW212" s="302" t="str">
        <f>'Forside og oppsummering'!$K$2</f>
        <v>20230131_1336</v>
      </c>
      <c r="CX212" s="302">
        <f t="shared" si="106"/>
        <v>4</v>
      </c>
      <c r="CY212" s="302" t="str">
        <f t="shared" si="107"/>
        <v/>
      </c>
      <c r="CZ212" s="435" t="str">
        <f t="shared" si="98"/>
        <v>Inntekter fra andre kilder (Hvis aktuelt)</v>
      </c>
      <c r="DA212" s="330">
        <f>'Forside og oppsummering'!$E$23</f>
        <v>0</v>
      </c>
      <c r="DB212" s="302" t="str">
        <f t="shared" si="108"/>
        <v>Prosjekt 3</v>
      </c>
      <c r="DC212" s="330" t="str">
        <f t="shared" si="99"/>
        <v>Alternative inntekter for tjenesteutviklingsprosjekt</v>
      </c>
      <c r="DD212" s="431" t="str">
        <f t="shared" si="100"/>
        <v>Inntekter fra andre kilder (Hvis aktuelt)</v>
      </c>
      <c r="DE212" s="302" t="str">
        <f t="shared" si="112"/>
        <v>P_ntekter fra andre kilder (Hvis aktuelt)</v>
      </c>
      <c r="DF212" s="302">
        <f t="shared" si="109"/>
        <v>0</v>
      </c>
      <c r="DG212" s="328">
        <v>0</v>
      </c>
      <c r="DH212" s="328">
        <v>0</v>
      </c>
      <c r="DI212" s="328">
        <v>0</v>
      </c>
      <c r="DJ212" s="328">
        <v>0</v>
      </c>
      <c r="DK212" s="328">
        <v>0</v>
      </c>
      <c r="DL212" s="328">
        <v>0</v>
      </c>
      <c r="DM212" s="328">
        <v>0</v>
      </c>
      <c r="DN212" s="328">
        <v>0</v>
      </c>
      <c r="DO212" s="328" t="str">
        <v>20230131_1336</v>
      </c>
      <c r="DP212" s="328">
        <v>4</v>
      </c>
      <c r="EW212" s="275">
        <v>210</v>
      </c>
    </row>
    <row r="213" spans="34:153" x14ac:dyDescent="0.3">
      <c r="CD213" s="315"/>
      <c r="CE213" s="315" t="str">
        <v>P3.6c</v>
      </c>
      <c r="CF213" s="315" t="str">
        <v>Bekreftet beløp fra andre inntektskilder</v>
      </c>
      <c r="CG213" s="315"/>
      <c r="CH213" s="315"/>
      <c r="CI213" s="315"/>
      <c r="CJ213" s="315"/>
      <c r="CK213" s="315"/>
      <c r="CL213" s="315"/>
      <c r="CM213" s="315"/>
      <c r="CN213" s="315">
        <v>0</v>
      </c>
      <c r="CO213" s="319" t="b">
        <f t="shared" si="110"/>
        <v>0</v>
      </c>
      <c r="CP213" s="319" t="b">
        <f t="shared" si="111"/>
        <v>0</v>
      </c>
      <c r="CQ213" s="319" t="b">
        <f t="shared" si="113"/>
        <v>0</v>
      </c>
      <c r="CR213" s="319" t="b">
        <f t="shared" si="97"/>
        <v>0</v>
      </c>
      <c r="CS213" s="430" t="b">
        <f t="shared" si="102"/>
        <v>0</v>
      </c>
      <c r="CT213" s="302" t="str">
        <f t="shared" si="103"/>
        <v/>
      </c>
      <c r="CU213" s="302" t="b">
        <f t="shared" si="104"/>
        <v>1</v>
      </c>
      <c r="CV213" s="319" t="b">
        <f t="shared" si="105"/>
        <v>0</v>
      </c>
      <c r="CW213" s="302" t="str">
        <f>'Forside og oppsummering'!$K$2</f>
        <v>20230131_1336</v>
      </c>
      <c r="CX213" s="302">
        <f t="shared" si="106"/>
        <v>4</v>
      </c>
      <c r="CY213" s="302" t="str">
        <f t="shared" si="107"/>
        <v/>
      </c>
      <c r="CZ213" s="435" t="str">
        <f t="shared" si="98"/>
        <v>P3.6c</v>
      </c>
      <c r="DA213" s="330">
        <f>'Forside og oppsummering'!$E$23</f>
        <v>0</v>
      </c>
      <c r="DB213" s="302" t="str">
        <f t="shared" si="108"/>
        <v>Prosjekt 3</v>
      </c>
      <c r="DC213" s="330" t="str">
        <f t="shared" si="99"/>
        <v>Alternative inntekter for tjenesteutviklingsprosjekt</v>
      </c>
      <c r="DD213" s="431" t="str">
        <f t="shared" si="100"/>
        <v>P3.6c</v>
      </c>
      <c r="DE213" s="302" t="str">
        <f t="shared" si="112"/>
        <v>P_.6c</v>
      </c>
      <c r="DF213" s="302" t="str">
        <f t="shared" si="109"/>
        <v>Bekreftet beløp fra andre inntektskilder</v>
      </c>
      <c r="DG213" s="328">
        <v>0</v>
      </c>
      <c r="DH213" s="328">
        <v>0</v>
      </c>
      <c r="DI213" s="328">
        <v>0</v>
      </c>
      <c r="DJ213" s="328">
        <v>0</v>
      </c>
      <c r="DK213" s="328">
        <v>0</v>
      </c>
      <c r="DL213" s="328">
        <v>0</v>
      </c>
      <c r="DM213" s="328">
        <v>0</v>
      </c>
      <c r="DN213" s="328">
        <v>0</v>
      </c>
      <c r="DO213" s="328" t="str">
        <v>20230131_1336</v>
      </c>
      <c r="DP213" s="328">
        <v>4</v>
      </c>
      <c r="EW213" s="436">
        <v>211</v>
      </c>
    </row>
    <row r="214" spans="34:153" x14ac:dyDescent="0.3">
      <c r="CD214" s="315"/>
      <c r="CE214" s="315" t="str">
        <v>P3.6d</v>
      </c>
      <c r="CF214" s="315" t="str">
        <v>Beløp dere har søkt om fra andre inntektskilder (Der det er uavklart hvorvidt søknaden blir innvilget eller avslått)</v>
      </c>
      <c r="CG214" s="315"/>
      <c r="CH214" s="315"/>
      <c r="CI214" s="315"/>
      <c r="CJ214" s="315"/>
      <c r="CK214" s="315"/>
      <c r="CL214" s="315"/>
      <c r="CM214" s="315"/>
      <c r="CN214" s="315">
        <v>0</v>
      </c>
      <c r="CO214" s="319" t="b">
        <f t="shared" si="110"/>
        <v>0</v>
      </c>
      <c r="CP214" s="319" t="b">
        <f t="shared" si="111"/>
        <v>0</v>
      </c>
      <c r="CQ214" s="319" t="b">
        <f t="shared" si="113"/>
        <v>0</v>
      </c>
      <c r="CR214" s="319" t="b">
        <f t="shared" si="97"/>
        <v>0</v>
      </c>
      <c r="CS214" s="430" t="b">
        <f t="shared" si="102"/>
        <v>0</v>
      </c>
      <c r="CT214" s="302" t="str">
        <f t="shared" si="103"/>
        <v/>
      </c>
      <c r="CU214" s="302" t="b">
        <f t="shared" si="104"/>
        <v>1</v>
      </c>
      <c r="CV214" s="319" t="b">
        <f t="shared" si="105"/>
        <v>0</v>
      </c>
      <c r="CW214" s="302" t="str">
        <f>'Forside og oppsummering'!$K$2</f>
        <v>20230131_1336</v>
      </c>
      <c r="CX214" s="302">
        <f t="shared" si="106"/>
        <v>4</v>
      </c>
      <c r="CY214" s="302" t="str">
        <f t="shared" si="107"/>
        <v/>
      </c>
      <c r="CZ214" s="435" t="str">
        <f t="shared" si="98"/>
        <v>P3.6d</v>
      </c>
      <c r="DA214" s="330">
        <f>'Forside og oppsummering'!$E$23</f>
        <v>0</v>
      </c>
      <c r="DB214" s="302" t="str">
        <f t="shared" si="108"/>
        <v>Prosjekt 3</v>
      </c>
      <c r="DC214" s="330" t="str">
        <f t="shared" si="99"/>
        <v>Alternative inntekter for tjenesteutviklingsprosjekt</v>
      </c>
      <c r="DD214" s="431" t="str">
        <f t="shared" si="100"/>
        <v>P3.6d</v>
      </c>
      <c r="DE214" s="302" t="str">
        <f t="shared" si="112"/>
        <v>P_.6d</v>
      </c>
      <c r="DF214" s="302" t="str">
        <f t="shared" si="109"/>
        <v>Beløp dere har søkt om fra andre inntektskilder (Der det er uavklart hvorvidt søknaden blir innvilget eller avslått)</v>
      </c>
      <c r="DG214" s="328">
        <v>0</v>
      </c>
      <c r="DH214" s="328">
        <v>0</v>
      </c>
      <c r="DI214" s="328">
        <v>0</v>
      </c>
      <c r="DJ214" s="328">
        <v>0</v>
      </c>
      <c r="DK214" s="328">
        <v>0</v>
      </c>
      <c r="DL214" s="328">
        <v>0</v>
      </c>
      <c r="DM214" s="328">
        <v>0</v>
      </c>
      <c r="DN214" s="328">
        <v>0</v>
      </c>
      <c r="DO214" s="328" t="str">
        <v>20230131_1336</v>
      </c>
      <c r="DP214" s="328">
        <v>4</v>
      </c>
      <c r="EW214" s="275">
        <v>212</v>
      </c>
    </row>
    <row r="215" spans="34:153" x14ac:dyDescent="0.3">
      <c r="CD215" s="315"/>
      <c r="CE215" s="315" t="str">
        <v>P3.6e</v>
      </c>
      <c r="CF215" s="315" t="str">
        <v>Beskriv kort med ord hvor dere har søkt om finansiering og beskriv finansieringen.</v>
      </c>
      <c r="CG215" s="315"/>
      <c r="CH215" s="315"/>
      <c r="CI215" s="315"/>
      <c r="CJ215" s="315"/>
      <c r="CK215" s="315"/>
      <c r="CL215" s="315"/>
      <c r="CM215" s="315"/>
      <c r="CN215" s="315">
        <v>0</v>
      </c>
      <c r="CO215" s="319" t="b">
        <f t="shared" si="110"/>
        <v>0</v>
      </c>
      <c r="CP215" s="319" t="b">
        <f t="shared" si="111"/>
        <v>0</v>
      </c>
      <c r="CQ215" s="319" t="b">
        <f t="shared" si="113"/>
        <v>0</v>
      </c>
      <c r="CR215" s="319" t="b">
        <f t="shared" si="97"/>
        <v>0</v>
      </c>
      <c r="CS215" s="430" t="b">
        <f t="shared" si="102"/>
        <v>0</v>
      </c>
      <c r="CT215" s="302" t="str">
        <f t="shared" si="103"/>
        <v/>
      </c>
      <c r="CU215" s="302" t="b">
        <f t="shared" si="104"/>
        <v>1</v>
      </c>
      <c r="CV215" s="319" t="b">
        <f t="shared" si="105"/>
        <v>0</v>
      </c>
      <c r="CW215" s="302" t="str">
        <f>'Forside og oppsummering'!$K$2</f>
        <v>20230131_1336</v>
      </c>
      <c r="CX215" s="302">
        <f t="shared" si="106"/>
        <v>4</v>
      </c>
      <c r="CY215" s="302" t="str">
        <f t="shared" si="107"/>
        <v/>
      </c>
      <c r="CZ215" s="435" t="str">
        <f t="shared" si="98"/>
        <v>P3.6e</v>
      </c>
      <c r="DA215" s="330">
        <f>'Forside og oppsummering'!$E$23</f>
        <v>0</v>
      </c>
      <c r="DB215" s="302" t="str">
        <f t="shared" si="108"/>
        <v>Prosjekt 3</v>
      </c>
      <c r="DC215" s="330" t="str">
        <f t="shared" si="99"/>
        <v>Alternative inntekter for tjenesteutviklingsprosjekt</v>
      </c>
      <c r="DD215" s="431" t="str">
        <f t="shared" si="100"/>
        <v>P3.6e</v>
      </c>
      <c r="DE215" s="302" t="str">
        <f t="shared" si="112"/>
        <v>P_.6e</v>
      </c>
      <c r="DF215" s="302" t="str">
        <f t="shared" si="109"/>
        <v>Beskriv kort med ord hvor dere har søkt om finansiering og beskriv finansieringen.</v>
      </c>
      <c r="DG215" s="328">
        <v>0</v>
      </c>
      <c r="DH215" s="328">
        <v>0</v>
      </c>
      <c r="DI215" s="328">
        <v>0</v>
      </c>
      <c r="DJ215" s="328">
        <v>0</v>
      </c>
      <c r="DK215" s="328">
        <v>0</v>
      </c>
      <c r="DL215" s="328">
        <v>0</v>
      </c>
      <c r="DM215" s="328">
        <v>0</v>
      </c>
      <c r="DN215" s="328">
        <v>0</v>
      </c>
      <c r="DO215" s="328" t="str">
        <v>20230131_1336</v>
      </c>
      <c r="DP215" s="328">
        <v>4</v>
      </c>
      <c r="EW215" s="275">
        <v>213</v>
      </c>
    </row>
    <row r="216" spans="34:153" x14ac:dyDescent="0.3">
      <c r="CO216" s="319" t="b">
        <f t="shared" si="110"/>
        <v>0</v>
      </c>
      <c r="CP216" s="319" t="b">
        <f t="shared" si="111"/>
        <v>0</v>
      </c>
      <c r="CQ216" s="319" t="b">
        <f t="shared" si="113"/>
        <v>0</v>
      </c>
      <c r="CR216" s="319" t="b">
        <f t="shared" si="97"/>
        <v>1</v>
      </c>
      <c r="CS216" s="430" t="b">
        <f t="shared" si="102"/>
        <v>1</v>
      </c>
      <c r="CT216" s="302" t="str">
        <f t="shared" si="103"/>
        <v/>
      </c>
      <c r="CU216" s="302" t="b">
        <f t="shared" si="104"/>
        <v>1</v>
      </c>
      <c r="CV216" s="319" t="b">
        <f t="shared" si="105"/>
        <v>0</v>
      </c>
      <c r="CW216" s="302" t="str">
        <f>'Forside og oppsummering'!$K$2</f>
        <v>20230131_1336</v>
      </c>
      <c r="CX216" s="302">
        <f t="shared" si="106"/>
        <v>6</v>
      </c>
      <c r="CY216" s="302" t="str">
        <f t="shared" si="107"/>
        <v/>
      </c>
      <c r="CZ216" s="435">
        <f t="shared" si="98"/>
        <v>0</v>
      </c>
      <c r="DA216" s="330">
        <f>'Forside og oppsummering'!$E$23</f>
        <v>0</v>
      </c>
      <c r="DB216" s="302" t="str">
        <f t="shared" si="108"/>
        <v>Prosjekt 3</v>
      </c>
      <c r="DC216" s="330" t="str">
        <f t="shared" si="99"/>
        <v>Alternative inntekter for tjenesteutviklingsprosjekt</v>
      </c>
      <c r="DD216" s="431" t="str">
        <f t="shared" si="100"/>
        <v>P3.6e_end</v>
      </c>
      <c r="DE216" s="302" t="str">
        <f t="shared" si="112"/>
        <v>P_.6e_end</v>
      </c>
      <c r="DF216" s="302" t="str">
        <f t="shared" si="109"/>
        <v/>
      </c>
      <c r="DG216" s="328">
        <v>0</v>
      </c>
      <c r="DH216" s="328">
        <v>0</v>
      </c>
      <c r="DI216" s="328">
        <v>0</v>
      </c>
      <c r="DJ216" s="328">
        <v>0</v>
      </c>
      <c r="DK216" s="328">
        <v>0</v>
      </c>
      <c r="DL216" s="328">
        <v>0</v>
      </c>
      <c r="DM216" s="328">
        <v>0</v>
      </c>
      <c r="DN216" s="328">
        <v>0</v>
      </c>
      <c r="DO216" s="328" t="str">
        <v>20230131_1336</v>
      </c>
      <c r="DP216" s="328">
        <v>6</v>
      </c>
      <c r="EW216" s="275">
        <v>214</v>
      </c>
    </row>
    <row r="217" spans="34:153" x14ac:dyDescent="0.3">
      <c r="CD217" s="329" t="str">
        <f>'Prosjekt 3'!$C$67</f>
        <v>P3.7</v>
      </c>
      <c r="CE217" s="329" t="str">
        <f>'Prosjekt 3'!$D$67</f>
        <v>Budsjett for tjenesteutviklingsprosjekt 3.</v>
      </c>
      <c r="CF217" s="329"/>
      <c r="CG217" s="329"/>
      <c r="CH217" s="329"/>
      <c r="CI217" s="329"/>
      <c r="CJ217" s="329"/>
      <c r="CK217" s="329"/>
      <c r="CL217" s="329"/>
      <c r="CM217" s="329"/>
      <c r="CN217" s="329"/>
      <c r="CO217" s="319" t="b">
        <f t="shared" si="110"/>
        <v>1</v>
      </c>
      <c r="CP217" s="319" t="b">
        <f t="shared" si="111"/>
        <v>0</v>
      </c>
      <c r="CQ217" s="319" t="b">
        <f t="shared" si="113"/>
        <v>0</v>
      </c>
      <c r="CR217" s="319" t="b">
        <f t="shared" si="97"/>
        <v>0</v>
      </c>
      <c r="CS217" s="430" t="b">
        <f t="shared" si="102"/>
        <v>0</v>
      </c>
      <c r="CT217" s="302" t="str">
        <f t="shared" si="103"/>
        <v/>
      </c>
      <c r="CU217" s="302" t="b">
        <f t="shared" si="104"/>
        <v>1</v>
      </c>
      <c r="CV217" s="319" t="b">
        <f t="shared" si="105"/>
        <v>0</v>
      </c>
      <c r="CW217" s="302" t="str">
        <f>'Forside og oppsummering'!$K$2</f>
        <v>20230131_1336</v>
      </c>
      <c r="CX217" s="302">
        <f t="shared" si="106"/>
        <v>2</v>
      </c>
      <c r="CY217" s="302" t="str">
        <f t="shared" si="107"/>
        <v/>
      </c>
      <c r="CZ217" s="435" t="str">
        <f t="shared" si="98"/>
        <v>P3.7</v>
      </c>
      <c r="DA217" s="330">
        <f>'Forside og oppsummering'!$E$23</f>
        <v>0</v>
      </c>
      <c r="DB217" s="302" t="str">
        <f t="shared" si="108"/>
        <v>Prosjekt 3</v>
      </c>
      <c r="DC217" s="330" t="str">
        <f t="shared" si="99"/>
        <v>Budsjett for tjenesteutviklingsprosjekt 3.</v>
      </c>
      <c r="DD217" s="431" t="str">
        <f t="shared" si="100"/>
        <v>P3.7</v>
      </c>
      <c r="DE217" s="302" t="str">
        <f t="shared" si="112"/>
        <v>P_.7</v>
      </c>
      <c r="DF217" s="302">
        <f t="shared" si="109"/>
        <v>0</v>
      </c>
      <c r="DG217" s="328">
        <v>0</v>
      </c>
      <c r="DH217" s="328">
        <v>0</v>
      </c>
      <c r="DI217" s="328">
        <v>0</v>
      </c>
      <c r="DJ217" s="328">
        <v>0</v>
      </c>
      <c r="DK217" s="328">
        <v>0</v>
      </c>
      <c r="DL217" s="328">
        <v>0</v>
      </c>
      <c r="DM217" s="328">
        <v>0</v>
      </c>
      <c r="DN217" s="328">
        <v>0</v>
      </c>
      <c r="DO217" s="328" t="str">
        <v>20230131_1336</v>
      </c>
      <c r="DP217" s="328">
        <v>2</v>
      </c>
      <c r="EW217" s="275">
        <v>215</v>
      </c>
    </row>
    <row r="218" spans="34:153" x14ac:dyDescent="0.3">
      <c r="CD218" s="329"/>
      <c r="CE218" s="329" t="str">
        <f>_xlfn.CONCAT(CD217,"a")</f>
        <v>P3.7a</v>
      </c>
      <c r="CF218" s="329" t="str" cm="1">
        <f t="array" ref="CF218:CF219">TRANSPOSE('Prosjekt 3'!$G$71:$H$71)</f>
        <v>Kostnader</v>
      </c>
      <c r="CG218" s="329"/>
      <c r="CH218" s="329"/>
      <c r="CI218" s="329"/>
      <c r="CJ218" s="329"/>
      <c r="CK218" s="329"/>
      <c r="CL218" s="329"/>
      <c r="CM218" s="329"/>
      <c r="CN218" s="329">
        <f>'Prosjekt 3'!$G$73</f>
        <v>0</v>
      </c>
      <c r="CO218" s="319" t="b">
        <f t="shared" si="110"/>
        <v>0</v>
      </c>
      <c r="CP218" s="319" t="b">
        <f t="shared" si="111"/>
        <v>0</v>
      </c>
      <c r="CQ218" s="319" t="b">
        <f t="shared" si="113"/>
        <v>0</v>
      </c>
      <c r="CR218" s="319" t="b">
        <f t="shared" si="97"/>
        <v>0</v>
      </c>
      <c r="CS218" s="430" t="b">
        <f t="shared" si="102"/>
        <v>0</v>
      </c>
      <c r="CT218" s="302" t="str">
        <f t="shared" si="103"/>
        <v/>
      </c>
      <c r="CU218" s="302" t="b">
        <f t="shared" si="104"/>
        <v>1</v>
      </c>
      <c r="CV218" s="319" t="b">
        <f t="shared" si="105"/>
        <v>0</v>
      </c>
      <c r="CW218" s="302" t="str">
        <f>'Forside og oppsummering'!$K$2</f>
        <v>20230131_1336</v>
      </c>
      <c r="CX218" s="302">
        <f t="shared" si="106"/>
        <v>4</v>
      </c>
      <c r="CY218" s="302" t="str">
        <f t="shared" si="107"/>
        <v/>
      </c>
      <c r="CZ218" s="435" t="str">
        <f t="shared" si="98"/>
        <v>P3.7a</v>
      </c>
      <c r="DA218" s="330">
        <f>'Forside og oppsummering'!$E$23</f>
        <v>0</v>
      </c>
      <c r="DB218" s="302" t="str">
        <f t="shared" si="108"/>
        <v>Prosjekt 3</v>
      </c>
      <c r="DC218" s="330" t="str">
        <f t="shared" si="99"/>
        <v>Budsjett for tjenesteutviklingsprosjekt 3.</v>
      </c>
      <c r="DD218" s="431" t="str">
        <f t="shared" si="100"/>
        <v>P3.7a</v>
      </c>
      <c r="DE218" s="302" t="str">
        <f t="shared" si="112"/>
        <v>P_.7a</v>
      </c>
      <c r="DF218" s="302" t="str">
        <f t="shared" si="109"/>
        <v>Kostnader</v>
      </c>
      <c r="DG218" s="328">
        <v>0</v>
      </c>
      <c r="DH218" s="328">
        <v>0</v>
      </c>
      <c r="DI218" s="328">
        <v>0</v>
      </c>
      <c r="DJ218" s="328">
        <v>0</v>
      </c>
      <c r="DK218" s="328">
        <v>0</v>
      </c>
      <c r="DL218" s="328">
        <v>0</v>
      </c>
      <c r="DM218" s="328">
        <v>0</v>
      </c>
      <c r="DN218" s="328">
        <v>0</v>
      </c>
      <c r="DO218" s="328" t="str">
        <v>20230131_1336</v>
      </c>
      <c r="DP218" s="328">
        <v>4</v>
      </c>
      <c r="EW218" s="275">
        <v>216</v>
      </c>
    </row>
    <row r="219" spans="34:153" x14ac:dyDescent="0.3">
      <c r="CD219" s="329"/>
      <c r="CE219" s="329" t="str">
        <f>_xlfn.CONCAT(CD217,"b")</f>
        <v>P3.7b</v>
      </c>
      <c r="CF219" s="329" t="str">
        <v>Andre inntekter</v>
      </c>
      <c r="CG219" s="329"/>
      <c r="CH219" s="329"/>
      <c r="CI219" s="329"/>
      <c r="CJ219" s="329"/>
      <c r="CK219" s="329"/>
      <c r="CL219" s="329"/>
      <c r="CM219" s="329"/>
      <c r="CN219" s="329">
        <f>'Prosjekt 3'!$H$73</f>
        <v>0</v>
      </c>
      <c r="CO219" s="319" t="b">
        <f t="shared" si="110"/>
        <v>0</v>
      </c>
      <c r="CP219" s="319" t="b">
        <f t="shared" si="111"/>
        <v>0</v>
      </c>
      <c r="CQ219" s="319" t="b">
        <f t="shared" si="113"/>
        <v>0</v>
      </c>
      <c r="CR219" s="319" t="b">
        <f t="shared" si="97"/>
        <v>0</v>
      </c>
      <c r="CS219" s="430" t="b">
        <f t="shared" si="102"/>
        <v>0</v>
      </c>
      <c r="CT219" s="302" t="str">
        <f t="shared" si="103"/>
        <v/>
      </c>
      <c r="CU219" s="302" t="b">
        <f t="shared" si="104"/>
        <v>1</v>
      </c>
      <c r="CV219" s="319" t="b">
        <f t="shared" si="105"/>
        <v>0</v>
      </c>
      <c r="CW219" s="302" t="str">
        <f>'Forside og oppsummering'!$K$2</f>
        <v>20230131_1336</v>
      </c>
      <c r="CX219" s="302">
        <f t="shared" si="106"/>
        <v>4</v>
      </c>
      <c r="CY219" s="302" t="str">
        <f t="shared" si="107"/>
        <v/>
      </c>
      <c r="CZ219" s="435" t="str">
        <f t="shared" si="98"/>
        <v>P3.7b</v>
      </c>
      <c r="DA219" s="330">
        <f>'Forside og oppsummering'!$E$23</f>
        <v>0</v>
      </c>
      <c r="DB219" s="302" t="str">
        <f t="shared" si="108"/>
        <v>Prosjekt 3</v>
      </c>
      <c r="DC219" s="330" t="str">
        <f t="shared" si="99"/>
        <v>Budsjett for tjenesteutviklingsprosjekt 3.</v>
      </c>
      <c r="DD219" s="431" t="str">
        <f t="shared" si="100"/>
        <v>P3.7b</v>
      </c>
      <c r="DE219" s="302" t="str">
        <f t="shared" si="112"/>
        <v>P_.7b</v>
      </c>
      <c r="DF219" s="302" t="str">
        <f t="shared" si="109"/>
        <v>Andre inntekter</v>
      </c>
      <c r="DG219" s="328">
        <v>0</v>
      </c>
      <c r="DH219" s="328">
        <v>0</v>
      </c>
      <c r="DI219" s="328">
        <v>0</v>
      </c>
      <c r="DJ219" s="328">
        <v>0</v>
      </c>
      <c r="DK219" s="328">
        <v>0</v>
      </c>
      <c r="DL219" s="328">
        <v>0</v>
      </c>
      <c r="DM219" s="328">
        <v>0</v>
      </c>
      <c r="DN219" s="328">
        <v>0</v>
      </c>
      <c r="DO219" s="328" t="str">
        <v>20230131_1336</v>
      </c>
      <c r="DP219" s="328">
        <v>4</v>
      </c>
      <c r="EW219" s="275">
        <v>217</v>
      </c>
    </row>
    <row r="220" spans="34:153" x14ac:dyDescent="0.3">
      <c r="CD220" s="329"/>
      <c r="CE220" s="329" t="str">
        <f>_xlfn.CONCAT(CD217,"c")</f>
        <v>P3.7c</v>
      </c>
      <c r="CF220" s="275" t="s">
        <v>224</v>
      </c>
      <c r="CG220" s="329"/>
      <c r="CH220" s="329"/>
      <c r="CI220" s="329">
        <f>'Prosjekt 3'!$F$73</f>
        <v>0</v>
      </c>
      <c r="CJ220" s="329">
        <f>'Prosjekt 3'!$I$73</f>
        <v>0</v>
      </c>
      <c r="CK220" s="329"/>
      <c r="CL220" s="329"/>
      <c r="CM220" s="329">
        <f>'Prosjekt 3'!$J$73</f>
        <v>0</v>
      </c>
      <c r="CN220" s="329"/>
      <c r="CO220" s="319" t="b">
        <f t="shared" si="110"/>
        <v>0</v>
      </c>
      <c r="CP220" s="319" t="b">
        <f t="shared" si="111"/>
        <v>0</v>
      </c>
      <c r="CQ220" s="319" t="b">
        <f t="shared" si="113"/>
        <v>1</v>
      </c>
      <c r="CR220" s="319" t="b">
        <f t="shared" si="97"/>
        <v>0</v>
      </c>
      <c r="CS220" s="430" t="b">
        <f t="shared" si="102"/>
        <v>0</v>
      </c>
      <c r="CT220" s="302" t="str">
        <f t="shared" si="103"/>
        <v/>
      </c>
      <c r="CU220" s="302" t="b">
        <f t="shared" si="104"/>
        <v>1</v>
      </c>
      <c r="CV220" s="319" t="b">
        <f t="shared" si="105"/>
        <v>0</v>
      </c>
      <c r="CW220" s="302" t="str">
        <f>'Forside og oppsummering'!$K$2</f>
        <v>20230131_1336</v>
      </c>
      <c r="CX220" s="302">
        <f t="shared" si="106"/>
        <v>7</v>
      </c>
      <c r="CY220" s="302" t="str">
        <f t="shared" si="107"/>
        <v/>
      </c>
      <c r="CZ220" s="435" t="str">
        <f t="shared" si="98"/>
        <v>P3.7c</v>
      </c>
      <c r="DA220" s="330">
        <f>'Forside og oppsummering'!$E$23</f>
        <v>0</v>
      </c>
      <c r="DB220" s="302" t="str">
        <f t="shared" si="108"/>
        <v>Prosjekt 3</v>
      </c>
      <c r="DC220" s="330" t="str">
        <f t="shared" si="99"/>
        <v>Budsjett for tjenesteutviklingsprosjekt 3.</v>
      </c>
      <c r="DD220" s="431" t="str">
        <f t="shared" si="100"/>
        <v>P3.7c</v>
      </c>
      <c r="DE220" s="302" t="str">
        <f t="shared" si="112"/>
        <v>P_.7c</v>
      </c>
      <c r="DF220" s="302" t="str">
        <f t="shared" si="109"/>
        <v>Søknad</v>
      </c>
      <c r="DG220" s="328">
        <v>0</v>
      </c>
      <c r="DH220" s="328">
        <v>0</v>
      </c>
      <c r="DI220" s="328">
        <v>0</v>
      </c>
      <c r="DJ220" s="328">
        <v>0</v>
      </c>
      <c r="DK220" s="328">
        <v>0</v>
      </c>
      <c r="DL220" s="328">
        <v>0</v>
      </c>
      <c r="DM220" s="328">
        <v>0</v>
      </c>
      <c r="DN220" s="328">
        <v>0</v>
      </c>
      <c r="DO220" s="328" t="str">
        <v>20230131_1336</v>
      </c>
      <c r="DP220" s="328">
        <v>7</v>
      </c>
      <c r="EW220" s="436">
        <v>218</v>
      </c>
    </row>
    <row r="221" spans="34:153" x14ac:dyDescent="0.3">
      <c r="CD221" s="329"/>
      <c r="CE221" s="329" t="str">
        <f>CD217</f>
        <v>P3.7</v>
      </c>
      <c r="CF221" s="275" t="s">
        <v>817</v>
      </c>
      <c r="CG221" s="329"/>
      <c r="CH221" s="329"/>
      <c r="CI221" s="329"/>
      <c r="CJ221" s="329"/>
      <c r="CK221" s="329"/>
      <c r="CL221" s="329"/>
      <c r="CM221" s="329"/>
      <c r="CN221" s="329"/>
      <c r="CO221" s="319" t="b">
        <f t="shared" si="110"/>
        <v>0</v>
      </c>
      <c r="CP221" s="319" t="b">
        <f t="shared" si="111"/>
        <v>1</v>
      </c>
      <c r="CQ221" s="319" t="b">
        <f t="shared" si="113"/>
        <v>0</v>
      </c>
      <c r="CR221" s="319" t="b">
        <f t="shared" si="97"/>
        <v>0</v>
      </c>
      <c r="CS221" s="430" t="b">
        <f t="shared" si="102"/>
        <v>0</v>
      </c>
      <c r="CT221" s="302" t="str">
        <f t="shared" si="103"/>
        <v/>
      </c>
      <c r="CU221" s="302" t="b">
        <f t="shared" si="104"/>
        <v>1</v>
      </c>
      <c r="CV221" s="319" t="b">
        <f t="shared" si="105"/>
        <v>0</v>
      </c>
      <c r="CW221" s="302" t="str">
        <f>'Forside og oppsummering'!$K$2</f>
        <v>20230131_1336</v>
      </c>
      <c r="CX221" s="302">
        <f t="shared" si="106"/>
        <v>5</v>
      </c>
      <c r="CY221" s="302" t="str">
        <f t="shared" si="107"/>
        <v/>
      </c>
      <c r="CZ221" s="435" t="str">
        <f t="shared" si="98"/>
        <v>P3.7</v>
      </c>
      <c r="DA221" s="330">
        <f>'Forside og oppsummering'!$E$23</f>
        <v>0</v>
      </c>
      <c r="DB221" s="302" t="str">
        <f t="shared" si="108"/>
        <v>Prosjekt 3</v>
      </c>
      <c r="DC221" s="330" t="str">
        <f t="shared" si="99"/>
        <v>Budsjett for tjenesteutviklingsprosjekt 3.</v>
      </c>
      <c r="DD221" s="431" t="str">
        <f t="shared" si="100"/>
        <v>P3.7_saksbehandlerkommentar</v>
      </c>
      <c r="DE221" s="302" t="str">
        <f t="shared" si="112"/>
        <v>P_.7_saksbehandlerkommentar</v>
      </c>
      <c r="DF221" s="302" t="str">
        <f t="shared" si="109"/>
        <v>Eventuell tilbakemelding fra saksbehandler til kommunen angående tjenesteutviklingsprosjektet. (Det som skrives her fremkommer på tilskuddsbrevet til kommunen)</v>
      </c>
      <c r="DG221" s="328">
        <v>0</v>
      </c>
      <c r="DH221" s="328">
        <v>0</v>
      </c>
      <c r="DI221" s="328">
        <v>0</v>
      </c>
      <c r="DJ221" s="328">
        <v>0</v>
      </c>
      <c r="DK221" s="328">
        <v>0</v>
      </c>
      <c r="DL221" s="328">
        <v>0</v>
      </c>
      <c r="DM221" s="328">
        <v>0</v>
      </c>
      <c r="DN221" s="328">
        <v>0</v>
      </c>
      <c r="DO221" s="328" t="str">
        <v>20230131_1336</v>
      </c>
      <c r="DP221" s="328">
        <v>5</v>
      </c>
      <c r="EW221" s="275">
        <v>219</v>
      </c>
    </row>
    <row r="222" spans="34:153" x14ac:dyDescent="0.3">
      <c r="CD222" s="329"/>
      <c r="CE222" s="329" t="str">
        <f>CD217</f>
        <v>P3.7</v>
      </c>
      <c r="CF222" s="329"/>
      <c r="CG222" s="329"/>
      <c r="CH222" s="329"/>
      <c r="CI222" s="329"/>
      <c r="CJ222" s="329"/>
      <c r="CK222" s="329"/>
      <c r="CL222" s="329"/>
      <c r="CM222" s="329"/>
      <c r="CN222" s="329"/>
      <c r="CO222" s="319" t="b">
        <f t="shared" si="110"/>
        <v>0</v>
      </c>
      <c r="CP222" s="319" t="b">
        <f t="shared" si="111"/>
        <v>1</v>
      </c>
      <c r="CQ222" s="319" t="b">
        <f t="shared" si="113"/>
        <v>0</v>
      </c>
      <c r="CR222" s="319" t="b">
        <f t="shared" si="97"/>
        <v>1</v>
      </c>
      <c r="CS222" s="430" t="b">
        <f t="shared" si="102"/>
        <v>1</v>
      </c>
      <c r="CT222" s="302" t="str">
        <f t="shared" si="103"/>
        <v/>
      </c>
      <c r="CU222" s="302" t="b">
        <f t="shared" si="104"/>
        <v>1</v>
      </c>
      <c r="CV222" s="319" t="b">
        <f t="shared" si="105"/>
        <v>0</v>
      </c>
      <c r="CW222" s="302" t="str">
        <f>'Forside og oppsummering'!$K$2</f>
        <v>20230131_1336</v>
      </c>
      <c r="CX222" s="302">
        <f t="shared" si="106"/>
        <v>6</v>
      </c>
      <c r="CY222" s="302" t="str">
        <f t="shared" si="107"/>
        <v/>
      </c>
      <c r="CZ222" s="435" t="str">
        <f t="shared" si="98"/>
        <v>P3.7</v>
      </c>
      <c r="DA222" s="330">
        <f>'Forside og oppsummering'!$E$23</f>
        <v>0</v>
      </c>
      <c r="DB222" s="302" t="str">
        <f t="shared" si="108"/>
        <v>Prosjekt 3</v>
      </c>
      <c r="DC222" s="330" t="str">
        <f t="shared" si="99"/>
        <v>Budsjett for tjenesteutviklingsprosjekt 3.</v>
      </c>
      <c r="DD222" s="431" t="str">
        <f t="shared" si="100"/>
        <v>P3.7_end</v>
      </c>
      <c r="DE222" s="302" t="str">
        <f t="shared" si="112"/>
        <v>P_.7_end</v>
      </c>
      <c r="DF222" s="302" t="str">
        <f t="shared" si="109"/>
        <v/>
      </c>
      <c r="DG222" s="328">
        <v>0</v>
      </c>
      <c r="DH222" s="328">
        <v>0</v>
      </c>
      <c r="DI222" s="328">
        <v>0</v>
      </c>
      <c r="DJ222" s="328">
        <v>0</v>
      </c>
      <c r="DK222" s="328">
        <v>0</v>
      </c>
      <c r="DL222" s="328">
        <v>0</v>
      </c>
      <c r="DM222" s="328">
        <v>0</v>
      </c>
      <c r="DN222" s="328">
        <v>0</v>
      </c>
      <c r="DO222" s="328" t="str">
        <v>20230131_1336</v>
      </c>
      <c r="DP222" s="328">
        <v>6</v>
      </c>
      <c r="EW222" s="275">
        <v>220</v>
      </c>
    </row>
    <row r="223" spans="34:153" x14ac:dyDescent="0.3">
      <c r="CC223" s="428"/>
      <c r="CD223" s="275" t="s">
        <v>426</v>
      </c>
      <c r="CE223" s="429"/>
      <c r="CF223" s="429"/>
      <c r="CG223" s="429"/>
      <c r="CH223" s="429"/>
      <c r="CI223" s="429"/>
      <c r="CJ223" s="429"/>
      <c r="CK223" s="429"/>
      <c r="CL223" s="429"/>
      <c r="CM223" s="429"/>
      <c r="CN223" s="429"/>
      <c r="CO223" s="319" t="b">
        <f t="shared" si="110"/>
        <v>1</v>
      </c>
      <c r="CP223" s="319" t="b">
        <f t="shared" si="111"/>
        <v>0</v>
      </c>
      <c r="CQ223" s="319" t="b">
        <f t="shared" si="113"/>
        <v>0</v>
      </c>
      <c r="CR223" s="430" t="b">
        <f t="shared" si="97"/>
        <v>0</v>
      </c>
      <c r="CS223" s="430" t="b">
        <f t="shared" si="102"/>
        <v>1</v>
      </c>
      <c r="CT223" s="302" t="b">
        <f t="shared" si="103"/>
        <v>1</v>
      </c>
      <c r="CU223" s="302" t="b">
        <f t="shared" si="104"/>
        <v>1</v>
      </c>
      <c r="CV223" s="319" t="b">
        <f t="shared" si="105"/>
        <v>0</v>
      </c>
      <c r="CW223" s="302" t="str">
        <f>'Forside og oppsummering'!$K$2</f>
        <v>20230131_1336</v>
      </c>
      <c r="CX223" s="302">
        <f t="shared" si="106"/>
        <v>1</v>
      </c>
      <c r="CY223" s="302" t="str">
        <f t="shared" si="107"/>
        <v>4</v>
      </c>
      <c r="CZ223" s="435" t="str">
        <f t="shared" si="98"/>
        <v>P4.</v>
      </c>
      <c r="DA223" s="431">
        <f>'Forside og oppsummering'!$E$23</f>
        <v>0</v>
      </c>
      <c r="DB223" s="302" t="str">
        <f t="shared" si="108"/>
        <v>Prosjekt 4</v>
      </c>
      <c r="DC223" s="330" t="str">
        <f t="shared" si="99"/>
        <v/>
      </c>
      <c r="DD223" s="431" t="str">
        <f t="shared" si="100"/>
        <v>P4.</v>
      </c>
      <c r="DE223" s="302" t="str">
        <f t="shared" si="112"/>
        <v>P_.</v>
      </c>
      <c r="DF223" s="302">
        <f t="shared" si="109"/>
        <v>0</v>
      </c>
      <c r="DG223" s="328">
        <v>0</v>
      </c>
      <c r="DH223" s="328">
        <v>0</v>
      </c>
      <c r="DI223" s="328">
        <v>0</v>
      </c>
      <c r="DJ223" s="328">
        <v>0</v>
      </c>
      <c r="DK223" s="328">
        <v>0</v>
      </c>
      <c r="DL223" s="328">
        <v>0</v>
      </c>
      <c r="DM223" s="328">
        <v>0</v>
      </c>
      <c r="DN223" s="328">
        <v>0</v>
      </c>
      <c r="DO223" s="328" t="str">
        <v>20230131_1336</v>
      </c>
      <c r="DP223" s="328">
        <v>1</v>
      </c>
      <c r="EW223" s="275">
        <v>221</v>
      </c>
    </row>
    <row r="224" spans="34:153" x14ac:dyDescent="0.3">
      <c r="CD224" s="313" t="str" cm="1">
        <f t="array" ref="CD224:CF259">'Prosjekt 4'!$C$7:$E$42</f>
        <v>P4.1</v>
      </c>
      <c r="CE224" s="313" t="str">
        <v>Overordnede prosjektdetaljer</v>
      </c>
      <c r="CF224" s="313">
        <v>0</v>
      </c>
      <c r="CG224" s="313"/>
      <c r="CH224" s="313"/>
      <c r="CI224" s="313"/>
      <c r="CJ224" s="313"/>
      <c r="CK224" s="313"/>
      <c r="CL224" s="313"/>
      <c r="CM224" s="313"/>
      <c r="CN224" s="313" cm="1">
        <f t="array" ref="CN224:CN259">'Prosjekt 4'!$G$7:$G$42</f>
        <v>0</v>
      </c>
      <c r="CO224" s="319" t="b">
        <f t="shared" si="110"/>
        <v>1</v>
      </c>
      <c r="CP224" s="319" t="b">
        <f t="shared" si="111"/>
        <v>0</v>
      </c>
      <c r="CQ224" s="319" t="b">
        <f t="shared" si="113"/>
        <v>0</v>
      </c>
      <c r="CR224" s="319" t="b">
        <f t="shared" si="97"/>
        <v>0</v>
      </c>
      <c r="CS224" s="430" t="b">
        <f t="shared" si="102"/>
        <v>0</v>
      </c>
      <c r="CT224" s="302" t="str">
        <f t="shared" si="103"/>
        <v/>
      </c>
      <c r="CU224" s="302" t="b">
        <f t="shared" si="104"/>
        <v>1</v>
      </c>
      <c r="CV224" s="319" t="b">
        <f t="shared" si="105"/>
        <v>0</v>
      </c>
      <c r="CW224" s="302" t="str">
        <f>'Forside og oppsummering'!$K$2</f>
        <v>20230131_1336</v>
      </c>
      <c r="CX224" s="302">
        <f t="shared" si="106"/>
        <v>2</v>
      </c>
      <c r="CY224" s="302" t="str">
        <f t="shared" si="107"/>
        <v/>
      </c>
      <c r="CZ224" s="435" t="str">
        <f t="shared" si="98"/>
        <v>P4.1</v>
      </c>
      <c r="DA224" s="330">
        <f>'Forside og oppsummering'!$E$23</f>
        <v>0</v>
      </c>
      <c r="DB224" s="302" t="str">
        <f t="shared" si="108"/>
        <v>Prosjekt 4</v>
      </c>
      <c r="DC224" s="330" t="str">
        <f t="shared" si="99"/>
        <v>Overordnede prosjektdetaljer</v>
      </c>
      <c r="DD224" s="431" t="str">
        <f t="shared" si="100"/>
        <v>P4.1</v>
      </c>
      <c r="DE224" s="302" t="str">
        <f t="shared" si="112"/>
        <v>P_.1</v>
      </c>
      <c r="DF224" s="302">
        <f t="shared" si="109"/>
        <v>0</v>
      </c>
      <c r="DG224" s="328">
        <v>0</v>
      </c>
      <c r="DH224" s="328">
        <v>0</v>
      </c>
      <c r="DI224" s="328">
        <v>0</v>
      </c>
      <c r="DJ224" s="328">
        <v>0</v>
      </c>
      <c r="DK224" s="328">
        <v>0</v>
      </c>
      <c r="DL224" s="328">
        <v>0</v>
      </c>
      <c r="DM224" s="328">
        <v>0</v>
      </c>
      <c r="DN224" s="328">
        <v>0</v>
      </c>
      <c r="DO224" s="328" t="str">
        <v>20230131_1336</v>
      </c>
      <c r="DP224" s="328">
        <v>2</v>
      </c>
      <c r="EW224" s="275">
        <v>222</v>
      </c>
    </row>
    <row r="225" spans="82:153" x14ac:dyDescent="0.3">
      <c r="CD225" s="313">
        <v>0</v>
      </c>
      <c r="CE225" s="313" t="str">
        <v>P4.1a</v>
      </c>
      <c r="CF225" s="313" t="str">
        <v>Tittel for tjenesteutviklingsprosjektet
Skriv inn en tittel som er beskrivende for prosjektet - maks 100 tegn</v>
      </c>
      <c r="CG225" s="313"/>
      <c r="CH225" s="313"/>
      <c r="CI225" s="313"/>
      <c r="CJ225" s="313"/>
      <c r="CK225" s="313"/>
      <c r="CL225" s="313"/>
      <c r="CM225" s="313"/>
      <c r="CN225" s="313">
        <v>0</v>
      </c>
      <c r="CO225" s="319" t="b">
        <f t="shared" si="110"/>
        <v>0</v>
      </c>
      <c r="CP225" s="319" t="b">
        <f t="shared" si="111"/>
        <v>0</v>
      </c>
      <c r="CQ225" s="319" t="b">
        <f t="shared" si="113"/>
        <v>0</v>
      </c>
      <c r="CR225" s="319" t="b">
        <f t="shared" si="97"/>
        <v>0</v>
      </c>
      <c r="CS225" s="430" t="b">
        <f t="shared" si="102"/>
        <v>0</v>
      </c>
      <c r="CT225" s="302" t="str">
        <f t="shared" si="103"/>
        <v/>
      </c>
      <c r="CU225" s="302" t="b">
        <f t="shared" si="104"/>
        <v>1</v>
      </c>
      <c r="CV225" s="319" t="b">
        <f t="shared" si="105"/>
        <v>0</v>
      </c>
      <c r="CW225" s="302" t="str">
        <f>'Forside og oppsummering'!$K$2</f>
        <v>20230131_1336</v>
      </c>
      <c r="CX225" s="302">
        <f t="shared" si="106"/>
        <v>4</v>
      </c>
      <c r="CY225" s="302" t="str">
        <f t="shared" si="107"/>
        <v/>
      </c>
      <c r="CZ225" s="435" t="str">
        <f t="shared" si="98"/>
        <v>P4.1a</v>
      </c>
      <c r="DA225" s="330">
        <f>'Forside og oppsummering'!$E$23</f>
        <v>0</v>
      </c>
      <c r="DB225" s="302" t="str">
        <f t="shared" si="108"/>
        <v>Prosjekt 4</v>
      </c>
      <c r="DC225" s="330" t="str">
        <f t="shared" si="99"/>
        <v>Overordnede prosjektdetaljer</v>
      </c>
      <c r="DD225" s="431" t="str">
        <f t="shared" si="100"/>
        <v>P4.1a</v>
      </c>
      <c r="DE225" s="302" t="str">
        <f t="shared" si="112"/>
        <v>P_.1a</v>
      </c>
      <c r="DF225" s="302" t="str">
        <f t="shared" si="109"/>
        <v>Tittel for tjenesteutviklingsprosjektet
Skriv inn en tittel som er beskrivende for prosjektet - maks 100 tegn</v>
      </c>
      <c r="DG225" s="328">
        <v>0</v>
      </c>
      <c r="DH225" s="328">
        <v>0</v>
      </c>
      <c r="DI225" s="328">
        <v>0</v>
      </c>
      <c r="DJ225" s="328">
        <v>0</v>
      </c>
      <c r="DK225" s="328">
        <v>0</v>
      </c>
      <c r="DL225" s="328">
        <v>0</v>
      </c>
      <c r="DM225" s="328">
        <v>0</v>
      </c>
      <c r="DN225" s="328">
        <v>0</v>
      </c>
      <c r="DO225" s="328" t="str">
        <v>20230131_1336</v>
      </c>
      <c r="DP225" s="328">
        <v>4</v>
      </c>
      <c r="EW225" s="275">
        <v>223</v>
      </c>
    </row>
    <row r="226" spans="82:153" x14ac:dyDescent="0.3">
      <c r="CD226" s="313">
        <v>0</v>
      </c>
      <c r="CE226" s="313" t="str">
        <v>P4.1b</v>
      </c>
      <c r="CF226" s="313" t="str">
        <v>Er dette videreføring av et eksisterende tjenesteutviklingsprosjekt?
(Ja/Nei)</v>
      </c>
      <c r="CG226" s="313"/>
      <c r="CH226" s="313"/>
      <c r="CI226" s="313"/>
      <c r="CJ226" s="313"/>
      <c r="CK226" s="313"/>
      <c r="CL226" s="313"/>
      <c r="CM226" s="313"/>
      <c r="CN226" s="313">
        <v>0</v>
      </c>
      <c r="CO226" s="319" t="b">
        <f t="shared" si="110"/>
        <v>0</v>
      </c>
      <c r="CP226" s="319" t="b">
        <f t="shared" si="111"/>
        <v>0</v>
      </c>
      <c r="CQ226" s="319" t="b">
        <f t="shared" si="113"/>
        <v>0</v>
      </c>
      <c r="CR226" s="319" t="b">
        <f t="shared" si="97"/>
        <v>0</v>
      </c>
      <c r="CS226" s="430" t="b">
        <f t="shared" si="102"/>
        <v>0</v>
      </c>
      <c r="CT226" s="302" t="str">
        <f t="shared" si="103"/>
        <v/>
      </c>
      <c r="CU226" s="302" t="b">
        <f t="shared" si="104"/>
        <v>1</v>
      </c>
      <c r="CV226" s="319" t="b">
        <f t="shared" si="105"/>
        <v>0</v>
      </c>
      <c r="CW226" s="302" t="str">
        <f>'Forside og oppsummering'!$K$2</f>
        <v>20230131_1336</v>
      </c>
      <c r="CX226" s="302">
        <f t="shared" si="106"/>
        <v>4</v>
      </c>
      <c r="CY226" s="302" t="str">
        <f t="shared" si="107"/>
        <v/>
      </c>
      <c r="CZ226" s="435" t="str">
        <f t="shared" si="98"/>
        <v>P4.1b</v>
      </c>
      <c r="DA226" s="330">
        <f>'Forside og oppsummering'!$E$23</f>
        <v>0</v>
      </c>
      <c r="DB226" s="302" t="str">
        <f t="shared" si="108"/>
        <v>Prosjekt 4</v>
      </c>
      <c r="DC226" s="330" t="str">
        <f t="shared" si="99"/>
        <v>Overordnede prosjektdetaljer</v>
      </c>
      <c r="DD226" s="431" t="str">
        <f t="shared" si="100"/>
        <v>P4.1b</v>
      </c>
      <c r="DE226" s="302" t="str">
        <f t="shared" si="112"/>
        <v>P_.1b</v>
      </c>
      <c r="DF226" s="302" t="str">
        <f t="shared" si="109"/>
        <v>Er dette videreføring av et eksisterende tjenesteutviklingsprosjekt?
(Ja/Nei)</v>
      </c>
      <c r="DG226" s="328">
        <v>0</v>
      </c>
      <c r="DH226" s="328">
        <v>0</v>
      </c>
      <c r="DI226" s="328">
        <v>0</v>
      </c>
      <c r="DJ226" s="328">
        <v>0</v>
      </c>
      <c r="DK226" s="328">
        <v>0</v>
      </c>
      <c r="DL226" s="328">
        <v>0</v>
      </c>
      <c r="DM226" s="328">
        <v>0</v>
      </c>
      <c r="DN226" s="328">
        <v>0</v>
      </c>
      <c r="DO226" s="328" t="str">
        <v>20230131_1336</v>
      </c>
      <c r="DP226" s="328">
        <v>4</v>
      </c>
      <c r="EW226" s="275">
        <v>224</v>
      </c>
    </row>
    <row r="227" spans="82:153" x14ac:dyDescent="0.3">
      <c r="CD227" s="313">
        <v>0</v>
      </c>
      <c r="CE227" s="313" t="str">
        <v>P4.1c</v>
      </c>
      <c r="CF227" s="313" t="str">
        <v>Estimert startdato for tjenesteutviklingsprosjektet</v>
      </c>
      <c r="CG227" s="313"/>
      <c r="CH227" s="313"/>
      <c r="CI227" s="313"/>
      <c r="CJ227" s="313"/>
      <c r="CK227" s="313"/>
      <c r="CL227" s="313"/>
      <c r="CM227" s="313"/>
      <c r="CN227" s="313">
        <v>0</v>
      </c>
      <c r="CO227" s="319" t="b">
        <f t="shared" si="110"/>
        <v>0</v>
      </c>
      <c r="CP227" s="319" t="b">
        <f t="shared" si="111"/>
        <v>0</v>
      </c>
      <c r="CQ227" s="319" t="b">
        <f t="shared" si="113"/>
        <v>0</v>
      </c>
      <c r="CR227" s="319" t="b">
        <f t="shared" si="97"/>
        <v>0</v>
      </c>
      <c r="CS227" s="430" t="b">
        <f t="shared" si="102"/>
        <v>0</v>
      </c>
      <c r="CT227" s="302" t="str">
        <f t="shared" si="103"/>
        <v/>
      </c>
      <c r="CU227" s="302" t="b">
        <f t="shared" si="104"/>
        <v>1</v>
      </c>
      <c r="CV227" s="319" t="b">
        <f t="shared" si="105"/>
        <v>0</v>
      </c>
      <c r="CW227" s="302" t="str">
        <f>'Forside og oppsummering'!$K$2</f>
        <v>20230131_1336</v>
      </c>
      <c r="CX227" s="302">
        <f t="shared" si="106"/>
        <v>4</v>
      </c>
      <c r="CY227" s="302" t="str">
        <f t="shared" si="107"/>
        <v/>
      </c>
      <c r="CZ227" s="435" t="str">
        <f t="shared" si="98"/>
        <v>P4.1c</v>
      </c>
      <c r="DA227" s="330">
        <f>'Forside og oppsummering'!$E$23</f>
        <v>0</v>
      </c>
      <c r="DB227" s="302" t="str">
        <f t="shared" si="108"/>
        <v>Prosjekt 4</v>
      </c>
      <c r="DC227" s="330" t="str">
        <f t="shared" si="99"/>
        <v>Overordnede prosjektdetaljer</v>
      </c>
      <c r="DD227" s="431" t="str">
        <f t="shared" si="100"/>
        <v>P4.1c</v>
      </c>
      <c r="DE227" s="302" t="str">
        <f t="shared" si="112"/>
        <v>P_.1c</v>
      </c>
      <c r="DF227" s="302" t="str">
        <f t="shared" si="109"/>
        <v>Estimert startdato for tjenesteutviklingsprosjektet</v>
      </c>
      <c r="DG227" s="328">
        <v>0</v>
      </c>
      <c r="DH227" s="328">
        <v>0</v>
      </c>
      <c r="DI227" s="328">
        <v>0</v>
      </c>
      <c r="DJ227" s="328">
        <v>0</v>
      </c>
      <c r="DK227" s="328">
        <v>0</v>
      </c>
      <c r="DL227" s="328">
        <v>0</v>
      </c>
      <c r="DM227" s="328">
        <v>0</v>
      </c>
      <c r="DN227" s="328">
        <v>0</v>
      </c>
      <c r="DO227" s="328" t="str">
        <v>20230131_1336</v>
      </c>
      <c r="DP227" s="328">
        <v>4</v>
      </c>
      <c r="EW227" s="436">
        <v>225</v>
      </c>
    </row>
    <row r="228" spans="82:153" x14ac:dyDescent="0.3">
      <c r="CD228" s="313">
        <v>0</v>
      </c>
      <c r="CE228" s="313" t="str">
        <v>P4.1d</v>
      </c>
      <c r="CF228"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228" s="313"/>
      <c r="CH228" s="313"/>
      <c r="CI228" s="313"/>
      <c r="CJ228" s="313"/>
      <c r="CK228" s="313"/>
      <c r="CL228" s="313"/>
      <c r="CM228" s="313"/>
      <c r="CN228" s="313">
        <v>0</v>
      </c>
      <c r="CO228" s="319" t="b">
        <f t="shared" si="110"/>
        <v>0</v>
      </c>
      <c r="CP228" s="319" t="b">
        <f t="shared" si="111"/>
        <v>0</v>
      </c>
      <c r="CQ228" s="319" t="b">
        <f t="shared" si="113"/>
        <v>0</v>
      </c>
      <c r="CR228" s="319" t="b">
        <f t="shared" si="97"/>
        <v>0</v>
      </c>
      <c r="CS228" s="430" t="b">
        <f t="shared" si="102"/>
        <v>0</v>
      </c>
      <c r="CT228" s="302" t="str">
        <f t="shared" si="103"/>
        <v/>
      </c>
      <c r="CU228" s="302" t="b">
        <f t="shared" si="104"/>
        <v>1</v>
      </c>
      <c r="CV228" s="319" t="b">
        <f t="shared" si="105"/>
        <v>0</v>
      </c>
      <c r="CW228" s="302" t="str">
        <f>'Forside og oppsummering'!$K$2</f>
        <v>20230131_1336</v>
      </c>
      <c r="CX228" s="302">
        <f t="shared" si="106"/>
        <v>4</v>
      </c>
      <c r="CY228" s="302" t="str">
        <f t="shared" si="107"/>
        <v/>
      </c>
      <c r="CZ228" s="435" t="str">
        <f t="shared" si="98"/>
        <v>P4.1d</v>
      </c>
      <c r="DA228" s="330">
        <f>'Forside og oppsummering'!$E$23</f>
        <v>0</v>
      </c>
      <c r="DB228" s="302" t="str">
        <f t="shared" si="108"/>
        <v>Prosjekt 4</v>
      </c>
      <c r="DC228" s="330" t="str">
        <f t="shared" si="99"/>
        <v>Overordnede prosjektdetaljer</v>
      </c>
      <c r="DD228" s="431" t="str">
        <f t="shared" si="100"/>
        <v>P4.1d</v>
      </c>
      <c r="DE228" s="302" t="str">
        <f t="shared" si="112"/>
        <v>P_.1d</v>
      </c>
      <c r="DF228" s="302" t="str">
        <f t="shared" si="109"/>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228" s="328">
        <v>0</v>
      </c>
      <c r="DH228" s="328">
        <v>0</v>
      </c>
      <c r="DI228" s="328">
        <v>0</v>
      </c>
      <c r="DJ228" s="328">
        <v>0</v>
      </c>
      <c r="DK228" s="328">
        <v>0</v>
      </c>
      <c r="DL228" s="328">
        <v>0</v>
      </c>
      <c r="DM228" s="328">
        <v>0</v>
      </c>
      <c r="DN228" s="328">
        <v>0</v>
      </c>
      <c r="DO228" s="328" t="str">
        <v>20230131_1336</v>
      </c>
      <c r="DP228" s="328">
        <v>4</v>
      </c>
      <c r="EW228" s="275">
        <v>226</v>
      </c>
    </row>
    <row r="229" spans="82:153" x14ac:dyDescent="0.3">
      <c r="CD229" s="313">
        <v>0</v>
      </c>
      <c r="CE229" s="313" t="str">
        <v>P4.1e</v>
      </c>
      <c r="CF229"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229" s="313"/>
      <c r="CH229" s="313"/>
      <c r="CI229" s="313"/>
      <c r="CJ229" s="313"/>
      <c r="CK229" s="313"/>
      <c r="CL229" s="313"/>
      <c r="CM229" s="313"/>
      <c r="CN229" s="313">
        <v>0</v>
      </c>
      <c r="CO229" s="319" t="b">
        <f t="shared" si="110"/>
        <v>0</v>
      </c>
      <c r="CP229" s="319" t="b">
        <f t="shared" si="111"/>
        <v>0</v>
      </c>
      <c r="CQ229" s="319" t="b">
        <f t="shared" si="113"/>
        <v>0</v>
      </c>
      <c r="CR229" s="319" t="b">
        <f t="shared" si="97"/>
        <v>0</v>
      </c>
      <c r="CS229" s="430" t="b">
        <f t="shared" si="102"/>
        <v>0</v>
      </c>
      <c r="CT229" s="302" t="str">
        <f t="shared" si="103"/>
        <v/>
      </c>
      <c r="CU229" s="302" t="b">
        <f t="shared" si="104"/>
        <v>1</v>
      </c>
      <c r="CV229" s="319" t="b">
        <f t="shared" si="105"/>
        <v>0</v>
      </c>
      <c r="CW229" s="302" t="str">
        <f>'Forside og oppsummering'!$K$2</f>
        <v>20230131_1336</v>
      </c>
      <c r="CX229" s="302">
        <f t="shared" si="106"/>
        <v>4</v>
      </c>
      <c r="CY229" s="302" t="str">
        <f t="shared" si="107"/>
        <v/>
      </c>
      <c r="CZ229" s="435" t="str">
        <f t="shared" si="98"/>
        <v>P4.1e</v>
      </c>
      <c r="DA229" s="330">
        <f>'Forside og oppsummering'!$E$23</f>
        <v>0</v>
      </c>
      <c r="DB229" s="302" t="str">
        <f t="shared" si="108"/>
        <v>Prosjekt 4</v>
      </c>
      <c r="DC229" s="330" t="str">
        <f t="shared" si="99"/>
        <v>Overordnede prosjektdetaljer</v>
      </c>
      <c r="DD229" s="431" t="str">
        <f t="shared" si="100"/>
        <v>P4.1e</v>
      </c>
      <c r="DE229" s="302" t="str">
        <f t="shared" si="112"/>
        <v>P_.1e</v>
      </c>
      <c r="DF229" s="302" t="str">
        <f t="shared" si="109"/>
        <v>Status for tjenesteutviklingsprosjektet
- Besvares dersom dette er videreføring av et eksisterende tjenesteutviklingsprosjekt 
- Beskriv kort hva som er status for tjenesteutviklingsprosjektet og hvordan det går sammenlignet med den opprinnelige fremdriftsplanen</v>
      </c>
      <c r="DG229" s="328">
        <v>0</v>
      </c>
      <c r="DH229" s="328">
        <v>0</v>
      </c>
      <c r="DI229" s="328">
        <v>0</v>
      </c>
      <c r="DJ229" s="328">
        <v>0</v>
      </c>
      <c r="DK229" s="328">
        <v>0</v>
      </c>
      <c r="DL229" s="328">
        <v>0</v>
      </c>
      <c r="DM229" s="328">
        <v>0</v>
      </c>
      <c r="DN229" s="328">
        <v>0</v>
      </c>
      <c r="DO229" s="328" t="str">
        <v>20230131_1336</v>
      </c>
      <c r="DP229" s="328">
        <v>4</v>
      </c>
      <c r="EW229" s="275">
        <v>227</v>
      </c>
    </row>
    <row r="230" spans="82:153" x14ac:dyDescent="0.3">
      <c r="CD230" s="313">
        <v>0</v>
      </c>
      <c r="CE230" s="313">
        <v>0</v>
      </c>
      <c r="CF230" s="313">
        <v>0</v>
      </c>
      <c r="CG230" s="313"/>
      <c r="CH230" s="313"/>
      <c r="CI230" s="313"/>
      <c r="CJ230" s="313"/>
      <c r="CK230" s="313"/>
      <c r="CL230" s="313"/>
      <c r="CM230" s="313"/>
      <c r="CN230" s="313">
        <v>0</v>
      </c>
      <c r="CO230" s="319" t="b">
        <f t="shared" si="110"/>
        <v>0</v>
      </c>
      <c r="CP230" s="319" t="b">
        <f t="shared" si="111"/>
        <v>0</v>
      </c>
      <c r="CQ230" s="319" t="b">
        <f t="shared" si="113"/>
        <v>0</v>
      </c>
      <c r="CR230" s="319" t="b">
        <f t="shared" si="97"/>
        <v>1</v>
      </c>
      <c r="CS230" s="430" t="b">
        <f t="shared" si="102"/>
        <v>1</v>
      </c>
      <c r="CT230" s="302" t="str">
        <f t="shared" si="103"/>
        <v/>
      </c>
      <c r="CU230" s="302" t="b">
        <f t="shared" si="104"/>
        <v>1</v>
      </c>
      <c r="CV230" s="319" t="b">
        <f t="shared" si="105"/>
        <v>0</v>
      </c>
      <c r="CW230" s="302" t="str">
        <f>'Forside og oppsummering'!$K$2</f>
        <v>20230131_1336</v>
      </c>
      <c r="CX230" s="302">
        <f t="shared" si="106"/>
        <v>6</v>
      </c>
      <c r="CY230" s="302" t="str">
        <f t="shared" si="107"/>
        <v/>
      </c>
      <c r="CZ230" s="435">
        <f t="shared" si="98"/>
        <v>0</v>
      </c>
      <c r="DA230" s="330">
        <f>'Forside og oppsummering'!$E$23</f>
        <v>0</v>
      </c>
      <c r="DB230" s="302" t="str">
        <f t="shared" si="108"/>
        <v>Prosjekt 4</v>
      </c>
      <c r="DC230" s="330" t="str">
        <f t="shared" si="99"/>
        <v>Overordnede prosjektdetaljer</v>
      </c>
      <c r="DD230" s="431" t="str">
        <f t="shared" si="100"/>
        <v>P4.1e_end</v>
      </c>
      <c r="DE230" s="302" t="str">
        <f t="shared" si="112"/>
        <v>P_.1e_end</v>
      </c>
      <c r="DF230" s="302" t="str">
        <f t="shared" si="109"/>
        <v/>
      </c>
      <c r="DG230" s="328">
        <v>0</v>
      </c>
      <c r="DH230" s="328">
        <v>0</v>
      </c>
      <c r="DI230" s="328">
        <v>0</v>
      </c>
      <c r="DJ230" s="328">
        <v>0</v>
      </c>
      <c r="DK230" s="328">
        <v>0</v>
      </c>
      <c r="DL230" s="328">
        <v>0</v>
      </c>
      <c r="DM230" s="328">
        <v>0</v>
      </c>
      <c r="DN230" s="328">
        <v>0</v>
      </c>
      <c r="DO230" s="328" t="str">
        <v>20230131_1336</v>
      </c>
      <c r="DP230" s="328">
        <v>6</v>
      </c>
      <c r="EW230" s="275">
        <v>228</v>
      </c>
    </row>
    <row r="231" spans="82:153" x14ac:dyDescent="0.3">
      <c r="CD231" s="313" t="str">
        <v>P4.2</v>
      </c>
      <c r="CE231" s="313" t="str">
        <v>Tema for tjenesteutviklingsprosjekt 4.</v>
      </c>
      <c r="CF231" s="313">
        <v>0</v>
      </c>
      <c r="CG231" s="313"/>
      <c r="CH231" s="313"/>
      <c r="CI231" s="313"/>
      <c r="CJ231" s="313"/>
      <c r="CK231" s="313"/>
      <c r="CL231" s="313"/>
      <c r="CM231" s="313"/>
      <c r="CN231" s="313">
        <v>0</v>
      </c>
      <c r="CO231" s="319" t="b">
        <f t="shared" si="110"/>
        <v>1</v>
      </c>
      <c r="CP231" s="319" t="b">
        <f t="shared" si="111"/>
        <v>0</v>
      </c>
      <c r="CQ231" s="319" t="b">
        <f t="shared" si="113"/>
        <v>0</v>
      </c>
      <c r="CR231" s="319" t="b">
        <f t="shared" si="97"/>
        <v>0</v>
      </c>
      <c r="CS231" s="430" t="b">
        <f t="shared" si="102"/>
        <v>0</v>
      </c>
      <c r="CT231" s="302" t="str">
        <f t="shared" si="103"/>
        <v/>
      </c>
      <c r="CU231" s="302" t="b">
        <f t="shared" si="104"/>
        <v>1</v>
      </c>
      <c r="CV231" s="319" t="b">
        <f t="shared" si="105"/>
        <v>0</v>
      </c>
      <c r="CW231" s="302" t="str">
        <f>'Forside og oppsummering'!$K$2</f>
        <v>20230131_1336</v>
      </c>
      <c r="CX231" s="302">
        <f t="shared" si="106"/>
        <v>2</v>
      </c>
      <c r="CY231" s="302" t="str">
        <f t="shared" si="107"/>
        <v/>
      </c>
      <c r="CZ231" s="435" t="str">
        <f t="shared" si="98"/>
        <v>P4.2</v>
      </c>
      <c r="DA231" s="330">
        <f>'Forside og oppsummering'!$E$23</f>
        <v>0</v>
      </c>
      <c r="DB231" s="302" t="str">
        <f t="shared" si="108"/>
        <v>Prosjekt 4</v>
      </c>
      <c r="DC231" s="330" t="str">
        <f t="shared" si="99"/>
        <v>Tema for tjenesteutviklingsprosjekt 4.</v>
      </c>
      <c r="DD231" s="431" t="str">
        <f t="shared" si="100"/>
        <v>P4.2</v>
      </c>
      <c r="DE231" s="302" t="str">
        <f t="shared" si="112"/>
        <v>P_.2</v>
      </c>
      <c r="DF231" s="302">
        <f t="shared" si="109"/>
        <v>0</v>
      </c>
      <c r="DG231" s="328">
        <v>0</v>
      </c>
      <c r="DH231" s="328">
        <v>0</v>
      </c>
      <c r="DI231" s="328">
        <v>0</v>
      </c>
      <c r="DJ231" s="328">
        <v>0</v>
      </c>
      <c r="DK231" s="328">
        <v>0</v>
      </c>
      <c r="DL231" s="328">
        <v>0</v>
      </c>
      <c r="DM231" s="328">
        <v>0</v>
      </c>
      <c r="DN231" s="328">
        <v>0</v>
      </c>
      <c r="DO231" s="328" t="str">
        <v>20230131_1336</v>
      </c>
      <c r="DP231" s="328">
        <v>2</v>
      </c>
      <c r="EW231" s="275">
        <v>229</v>
      </c>
    </row>
    <row r="232" spans="82:153" x14ac:dyDescent="0.3">
      <c r="CD232" s="313">
        <v>0</v>
      </c>
      <c r="CE232" s="313" t="str">
        <v>Det er kun mulig å markere et tema. Velg temaet som er mest dekkende for prosjektets innretning med "Ja".</v>
      </c>
      <c r="CF232" s="313">
        <v>0</v>
      </c>
      <c r="CG232" s="313"/>
      <c r="CH232" s="313"/>
      <c r="CI232" s="313"/>
      <c r="CJ232" s="313"/>
      <c r="CK232" s="313"/>
      <c r="CL232" s="313"/>
      <c r="CM232" s="313"/>
      <c r="CN232" s="313">
        <v>0</v>
      </c>
      <c r="CO232" s="319" t="b">
        <f t="shared" si="110"/>
        <v>0</v>
      </c>
      <c r="CP232" s="319" t="b">
        <f t="shared" si="111"/>
        <v>0</v>
      </c>
      <c r="CQ232" s="319" t="b">
        <f t="shared" si="113"/>
        <v>0</v>
      </c>
      <c r="CR232" s="319" t="b">
        <f t="shared" si="97"/>
        <v>1</v>
      </c>
      <c r="CS232" s="430" t="b">
        <f t="shared" si="102"/>
        <v>0</v>
      </c>
      <c r="CT232" s="302" t="str">
        <f t="shared" si="103"/>
        <v/>
      </c>
      <c r="CU232" s="302" t="b">
        <f t="shared" si="104"/>
        <v>1</v>
      </c>
      <c r="CV232" s="319" t="b">
        <f t="shared" si="105"/>
        <v>0</v>
      </c>
      <c r="CW232" s="302" t="str">
        <f>'Forside og oppsummering'!$K$2</f>
        <v>20230131_1336</v>
      </c>
      <c r="CX232" s="302">
        <f t="shared" si="106"/>
        <v>4</v>
      </c>
      <c r="CY232" s="302" t="str">
        <f t="shared" si="107"/>
        <v/>
      </c>
      <c r="CZ232" s="435" t="str">
        <f t="shared" si="98"/>
        <v>Det er kun mulig å markere et tema. Velg temaet som er mest dekkende for prosjektets innretning med "Ja".</v>
      </c>
      <c r="DA232" s="330">
        <f>'Forside og oppsummering'!$E$23</f>
        <v>0</v>
      </c>
      <c r="DB232" s="302" t="str">
        <f t="shared" si="108"/>
        <v>Prosjekt 4</v>
      </c>
      <c r="DC232" s="330" t="str">
        <f t="shared" si="99"/>
        <v>Tema for tjenesteutviklingsprosjekt 4.</v>
      </c>
      <c r="DD232" s="431" t="str">
        <f t="shared" si="100"/>
        <v>Det er kun mulig å markere et tema. Velg temaet som er mest dekkende for prosjektets innretning med "Ja".</v>
      </c>
      <c r="DE232" s="302" t="str">
        <f t="shared" si="112"/>
        <v>P_t er kun mulig å markere et tema. Velg temaet som er mest dekkende for prosjektets innretning med "Ja".</v>
      </c>
      <c r="DF232" s="302">
        <f t="shared" si="109"/>
        <v>0</v>
      </c>
      <c r="DG232" s="328">
        <v>0</v>
      </c>
      <c r="DH232" s="328">
        <v>0</v>
      </c>
      <c r="DI232" s="328">
        <v>0</v>
      </c>
      <c r="DJ232" s="328">
        <v>0</v>
      </c>
      <c r="DK232" s="328">
        <v>0</v>
      </c>
      <c r="DL232" s="328">
        <v>0</v>
      </c>
      <c r="DM232" s="328">
        <v>0</v>
      </c>
      <c r="DN232" s="328">
        <v>0</v>
      </c>
      <c r="DO232" s="328" t="str">
        <v>20230131_1336</v>
      </c>
      <c r="DP232" s="328">
        <v>4</v>
      </c>
      <c r="EW232" s="275">
        <v>230</v>
      </c>
    </row>
    <row r="233" spans="82:153" x14ac:dyDescent="0.3">
      <c r="CD233" s="313">
        <v>0</v>
      </c>
      <c r="CE233" s="313" t="str">
        <v>P4.2a</v>
      </c>
      <c r="CF233" s="313" t="str">
        <v>Heltid og faste stillinger</v>
      </c>
      <c r="CG233" s="313"/>
      <c r="CH233" s="313"/>
      <c r="CI233" s="313"/>
      <c r="CJ233" s="313"/>
      <c r="CK233" s="313"/>
      <c r="CL233" s="313"/>
      <c r="CM233" s="313"/>
      <c r="CN233" s="313">
        <v>0</v>
      </c>
      <c r="CO233" s="319" t="b">
        <f t="shared" si="110"/>
        <v>0</v>
      </c>
      <c r="CP233" s="319" t="b">
        <f t="shared" si="111"/>
        <v>0</v>
      </c>
      <c r="CQ233" s="319" t="b">
        <f t="shared" si="113"/>
        <v>0</v>
      </c>
      <c r="CR233" s="319" t="b">
        <f t="shared" si="97"/>
        <v>0</v>
      </c>
      <c r="CS233" s="430" t="b">
        <f t="shared" si="102"/>
        <v>0</v>
      </c>
      <c r="CT233" s="302" t="str">
        <f t="shared" si="103"/>
        <v/>
      </c>
      <c r="CU233" s="302" t="b">
        <f t="shared" si="104"/>
        <v>1</v>
      </c>
      <c r="CV233" s="319" t="b">
        <f t="shared" si="105"/>
        <v>0</v>
      </c>
      <c r="CW233" s="302" t="str">
        <f>'Forside og oppsummering'!$K$2</f>
        <v>20230131_1336</v>
      </c>
      <c r="CX233" s="302">
        <f t="shared" si="106"/>
        <v>4</v>
      </c>
      <c r="CY233" s="302" t="str">
        <f t="shared" si="107"/>
        <v/>
      </c>
      <c r="CZ233" s="435" t="str">
        <f t="shared" si="98"/>
        <v>P4.2a</v>
      </c>
      <c r="DA233" s="330">
        <f>'Forside og oppsummering'!$E$23</f>
        <v>0</v>
      </c>
      <c r="DB233" s="302" t="str">
        <f t="shared" si="108"/>
        <v>Prosjekt 4</v>
      </c>
      <c r="DC233" s="330" t="str">
        <f t="shared" si="99"/>
        <v>Tema for tjenesteutviklingsprosjekt 4.</v>
      </c>
      <c r="DD233" s="431" t="str">
        <f t="shared" si="100"/>
        <v>P4.2a</v>
      </c>
      <c r="DE233" s="302" t="str">
        <f t="shared" si="112"/>
        <v>P_.2a</v>
      </c>
      <c r="DF233" s="302" t="str">
        <f t="shared" si="109"/>
        <v>Heltid og faste stillinger</v>
      </c>
      <c r="DG233" s="328">
        <v>0</v>
      </c>
      <c r="DH233" s="328">
        <v>0</v>
      </c>
      <c r="DI233" s="328">
        <v>0</v>
      </c>
      <c r="DJ233" s="328">
        <v>0</v>
      </c>
      <c r="DK233" s="328">
        <v>0</v>
      </c>
      <c r="DL233" s="328">
        <v>0</v>
      </c>
      <c r="DM233" s="328">
        <v>0</v>
      </c>
      <c r="DN233" s="328">
        <v>0</v>
      </c>
      <c r="DO233" s="328" t="str">
        <v>20230131_1336</v>
      </c>
      <c r="DP233" s="328">
        <v>4</v>
      </c>
      <c r="EW233" s="275">
        <v>231</v>
      </c>
    </row>
    <row r="234" spans="82:153" x14ac:dyDescent="0.3">
      <c r="CD234" s="313">
        <v>0</v>
      </c>
      <c r="CE234" s="313" t="str">
        <v>P4.2b</v>
      </c>
      <c r="CF234" s="313" t="str">
        <v>Brukermedvirkning og samspill med pårørende</v>
      </c>
      <c r="CG234" s="313"/>
      <c r="CH234" s="313"/>
      <c r="CI234" s="313"/>
      <c r="CJ234" s="313"/>
      <c r="CK234" s="313"/>
      <c r="CL234" s="313"/>
      <c r="CM234" s="313"/>
      <c r="CN234" s="313">
        <v>0</v>
      </c>
      <c r="CO234" s="319" t="b">
        <f t="shared" si="110"/>
        <v>0</v>
      </c>
      <c r="CP234" s="319" t="b">
        <f t="shared" si="111"/>
        <v>0</v>
      </c>
      <c r="CQ234" s="319" t="b">
        <f t="shared" si="113"/>
        <v>0</v>
      </c>
      <c r="CR234" s="319" t="b">
        <f t="shared" si="97"/>
        <v>0</v>
      </c>
      <c r="CS234" s="430" t="b">
        <f t="shared" si="102"/>
        <v>0</v>
      </c>
      <c r="CT234" s="302" t="str">
        <f t="shared" si="103"/>
        <v/>
      </c>
      <c r="CU234" s="302" t="b">
        <f t="shared" si="104"/>
        <v>1</v>
      </c>
      <c r="CV234" s="319" t="b">
        <f t="shared" si="105"/>
        <v>0</v>
      </c>
      <c r="CW234" s="302" t="str">
        <f>'Forside og oppsummering'!$K$2</f>
        <v>20230131_1336</v>
      </c>
      <c r="CX234" s="302">
        <f t="shared" si="106"/>
        <v>4</v>
      </c>
      <c r="CY234" s="302" t="str">
        <f t="shared" si="107"/>
        <v/>
      </c>
      <c r="CZ234" s="435" t="str">
        <f t="shared" si="98"/>
        <v>P4.2b</v>
      </c>
      <c r="DA234" s="330">
        <f>'Forside og oppsummering'!$E$23</f>
        <v>0</v>
      </c>
      <c r="DB234" s="302" t="str">
        <f t="shared" si="108"/>
        <v>Prosjekt 4</v>
      </c>
      <c r="DC234" s="330" t="str">
        <f t="shared" si="99"/>
        <v>Tema for tjenesteutviklingsprosjekt 4.</v>
      </c>
      <c r="DD234" s="431" t="str">
        <f t="shared" si="100"/>
        <v>P4.2b</v>
      </c>
      <c r="DE234" s="302" t="str">
        <f t="shared" si="112"/>
        <v>P_.2b</v>
      </c>
      <c r="DF234" s="302" t="str">
        <f t="shared" si="109"/>
        <v>Brukermedvirkning og samspill med pårørende</v>
      </c>
      <c r="DG234" s="328">
        <v>0</v>
      </c>
      <c r="DH234" s="328">
        <v>0</v>
      </c>
      <c r="DI234" s="328">
        <v>0</v>
      </c>
      <c r="DJ234" s="328">
        <v>0</v>
      </c>
      <c r="DK234" s="328">
        <v>0</v>
      </c>
      <c r="DL234" s="328">
        <v>0</v>
      </c>
      <c r="DM234" s="328">
        <v>0</v>
      </c>
      <c r="DN234" s="328">
        <v>0</v>
      </c>
      <c r="DO234" s="328" t="str">
        <v>20230131_1336</v>
      </c>
      <c r="DP234" s="328">
        <v>4</v>
      </c>
      <c r="EW234" s="436">
        <v>232</v>
      </c>
    </row>
    <row r="235" spans="82:153" x14ac:dyDescent="0.3">
      <c r="CD235" s="313">
        <v>0</v>
      </c>
      <c r="CE235" s="313" t="str">
        <v>P4.2c</v>
      </c>
      <c r="CF235" s="313" t="str">
        <v>Ledelse og fagutvikling</v>
      </c>
      <c r="CG235" s="313"/>
      <c r="CH235" s="313"/>
      <c r="CI235" s="313"/>
      <c r="CJ235" s="313"/>
      <c r="CK235" s="313"/>
      <c r="CL235" s="313"/>
      <c r="CM235" s="313"/>
      <c r="CN235" s="313">
        <v>0</v>
      </c>
      <c r="CO235" s="319" t="b">
        <f t="shared" si="110"/>
        <v>0</v>
      </c>
      <c r="CP235" s="319" t="b">
        <f t="shared" si="111"/>
        <v>0</v>
      </c>
      <c r="CQ235" s="319" t="b">
        <f t="shared" si="113"/>
        <v>0</v>
      </c>
      <c r="CR235" s="319" t="b">
        <f t="shared" si="97"/>
        <v>0</v>
      </c>
      <c r="CS235" s="430" t="b">
        <f t="shared" si="102"/>
        <v>0</v>
      </c>
      <c r="CT235" s="302" t="str">
        <f t="shared" si="103"/>
        <v/>
      </c>
      <c r="CU235" s="302" t="b">
        <f t="shared" si="104"/>
        <v>1</v>
      </c>
      <c r="CV235" s="319" t="b">
        <f t="shared" si="105"/>
        <v>0</v>
      </c>
      <c r="CW235" s="302" t="str">
        <f>'Forside og oppsummering'!$K$2</f>
        <v>20230131_1336</v>
      </c>
      <c r="CX235" s="302">
        <f t="shared" si="106"/>
        <v>4</v>
      </c>
      <c r="CY235" s="302" t="str">
        <f t="shared" si="107"/>
        <v/>
      </c>
      <c r="CZ235" s="435" t="str">
        <f t="shared" si="98"/>
        <v>P4.2c</v>
      </c>
      <c r="DA235" s="330">
        <f>'Forside og oppsummering'!$E$23</f>
        <v>0</v>
      </c>
      <c r="DB235" s="302" t="str">
        <f t="shared" si="108"/>
        <v>Prosjekt 4</v>
      </c>
      <c r="DC235" s="330" t="str">
        <f t="shared" si="99"/>
        <v>Tema for tjenesteutviklingsprosjekt 4.</v>
      </c>
      <c r="DD235" s="431" t="str">
        <f t="shared" si="100"/>
        <v>P4.2c</v>
      </c>
      <c r="DE235" s="302" t="str">
        <f t="shared" si="112"/>
        <v>P_.2c</v>
      </c>
      <c r="DF235" s="302" t="str">
        <f t="shared" si="109"/>
        <v>Ledelse og fagutvikling</v>
      </c>
      <c r="DG235" s="328">
        <v>0</v>
      </c>
      <c r="DH235" s="328">
        <v>0</v>
      </c>
      <c r="DI235" s="328">
        <v>0</v>
      </c>
      <c r="DJ235" s="328">
        <v>0</v>
      </c>
      <c r="DK235" s="328">
        <v>0</v>
      </c>
      <c r="DL235" s="328">
        <v>0</v>
      </c>
      <c r="DM235" s="328">
        <v>0</v>
      </c>
      <c r="DN235" s="328">
        <v>0</v>
      </c>
      <c r="DO235" s="328" t="str">
        <v>20230131_1336</v>
      </c>
      <c r="DP235" s="328">
        <v>4</v>
      </c>
      <c r="EW235" s="275">
        <v>233</v>
      </c>
    </row>
    <row r="236" spans="82:153" x14ac:dyDescent="0.3">
      <c r="CD236" s="313">
        <v>0</v>
      </c>
      <c r="CE236" s="313" t="str">
        <v>P4.2d</v>
      </c>
      <c r="CF236" s="313" t="str">
        <v>Strategisk kompetanseutvikling og livslang læring</v>
      </c>
      <c r="CG236" s="313"/>
      <c r="CH236" s="313"/>
      <c r="CI236" s="313"/>
      <c r="CJ236" s="313"/>
      <c r="CK236" s="313"/>
      <c r="CL236" s="313"/>
      <c r="CM236" s="313"/>
      <c r="CN236" s="313">
        <v>0</v>
      </c>
      <c r="CO236" s="319" t="b">
        <f t="shared" si="110"/>
        <v>0</v>
      </c>
      <c r="CP236" s="319" t="b">
        <f t="shared" si="111"/>
        <v>0</v>
      </c>
      <c r="CQ236" s="319" t="b">
        <f t="shared" si="113"/>
        <v>0</v>
      </c>
      <c r="CR236" s="319" t="b">
        <f t="shared" si="97"/>
        <v>0</v>
      </c>
      <c r="CS236" s="430" t="b">
        <f t="shared" si="102"/>
        <v>0</v>
      </c>
      <c r="CT236" s="302" t="str">
        <f t="shared" si="103"/>
        <v/>
      </c>
      <c r="CU236" s="302" t="b">
        <f t="shared" si="104"/>
        <v>1</v>
      </c>
      <c r="CV236" s="319" t="b">
        <f t="shared" si="105"/>
        <v>0</v>
      </c>
      <c r="CW236" s="302" t="str">
        <f>'Forside og oppsummering'!$K$2</f>
        <v>20230131_1336</v>
      </c>
      <c r="CX236" s="302">
        <f t="shared" si="106"/>
        <v>4</v>
      </c>
      <c r="CY236" s="302" t="str">
        <f t="shared" si="107"/>
        <v/>
      </c>
      <c r="CZ236" s="435" t="str">
        <f t="shared" si="98"/>
        <v>P4.2d</v>
      </c>
      <c r="DA236" s="330">
        <f>'Forside og oppsummering'!$E$23</f>
        <v>0</v>
      </c>
      <c r="DB236" s="302" t="str">
        <f t="shared" si="108"/>
        <v>Prosjekt 4</v>
      </c>
      <c r="DC236" s="330" t="str">
        <f t="shared" si="99"/>
        <v>Tema for tjenesteutviklingsprosjekt 4.</v>
      </c>
      <c r="DD236" s="431" t="str">
        <f t="shared" si="100"/>
        <v>P4.2d</v>
      </c>
      <c r="DE236" s="302" t="str">
        <f t="shared" si="112"/>
        <v>P_.2d</v>
      </c>
      <c r="DF236" s="302" t="str">
        <f t="shared" si="109"/>
        <v>Strategisk kompetanseutvikling og livslang læring</v>
      </c>
      <c r="DG236" s="328">
        <v>0</v>
      </c>
      <c r="DH236" s="328">
        <v>0</v>
      </c>
      <c r="DI236" s="328">
        <v>0</v>
      </c>
      <c r="DJ236" s="328">
        <v>0</v>
      </c>
      <c r="DK236" s="328">
        <v>0</v>
      </c>
      <c r="DL236" s="328">
        <v>0</v>
      </c>
      <c r="DM236" s="328">
        <v>0</v>
      </c>
      <c r="DN236" s="328">
        <v>0</v>
      </c>
      <c r="DO236" s="328" t="str">
        <v>20230131_1336</v>
      </c>
      <c r="DP236" s="328">
        <v>4</v>
      </c>
      <c r="EW236" s="275">
        <v>234</v>
      </c>
    </row>
    <row r="237" spans="82:153" x14ac:dyDescent="0.3">
      <c r="CD237" s="313">
        <v>0</v>
      </c>
      <c r="CE237" s="313" t="str">
        <v>P4.2e</v>
      </c>
      <c r="CF237" s="313" t="str">
        <v>Organisering av tjenester og oppgaver med vekt på tverrfaglighet</v>
      </c>
      <c r="CG237" s="313"/>
      <c r="CH237" s="313"/>
      <c r="CI237" s="313"/>
      <c r="CJ237" s="313"/>
      <c r="CK237" s="313"/>
      <c r="CL237" s="313"/>
      <c r="CM237" s="313"/>
      <c r="CN237" s="313">
        <v>0</v>
      </c>
      <c r="CO237" s="319" t="b">
        <f t="shared" si="110"/>
        <v>0</v>
      </c>
      <c r="CP237" s="319" t="b">
        <f t="shared" si="111"/>
        <v>0</v>
      </c>
      <c r="CQ237" s="319" t="b">
        <f t="shared" si="113"/>
        <v>0</v>
      </c>
      <c r="CR237" s="319" t="b">
        <f t="shared" si="97"/>
        <v>0</v>
      </c>
      <c r="CS237" s="430" t="b">
        <f t="shared" si="102"/>
        <v>0</v>
      </c>
      <c r="CT237" s="302" t="str">
        <f t="shared" si="103"/>
        <v/>
      </c>
      <c r="CU237" s="302" t="b">
        <f t="shared" si="104"/>
        <v>1</v>
      </c>
      <c r="CV237" s="319" t="b">
        <f t="shared" si="105"/>
        <v>0</v>
      </c>
      <c r="CW237" s="302" t="str">
        <f>'Forside og oppsummering'!$K$2</f>
        <v>20230131_1336</v>
      </c>
      <c r="CX237" s="302">
        <f t="shared" si="106"/>
        <v>4</v>
      </c>
      <c r="CY237" s="302" t="str">
        <f t="shared" si="107"/>
        <v/>
      </c>
      <c r="CZ237" s="435" t="str">
        <f t="shared" si="98"/>
        <v>P4.2e</v>
      </c>
      <c r="DA237" s="330">
        <f>'Forside og oppsummering'!$E$23</f>
        <v>0</v>
      </c>
      <c r="DB237" s="302" t="str">
        <f t="shared" si="108"/>
        <v>Prosjekt 4</v>
      </c>
      <c r="DC237" s="330" t="str">
        <f t="shared" si="99"/>
        <v>Tema for tjenesteutviklingsprosjekt 4.</v>
      </c>
      <c r="DD237" s="431" t="str">
        <f t="shared" si="100"/>
        <v>P4.2e</v>
      </c>
      <c r="DE237" s="302" t="str">
        <f t="shared" si="112"/>
        <v>P_.2e</v>
      </c>
      <c r="DF237" s="302" t="str">
        <f t="shared" si="109"/>
        <v>Organisering av tjenester og oppgaver med vekt på tverrfaglighet</v>
      </c>
      <c r="DG237" s="328">
        <v>0</v>
      </c>
      <c r="DH237" s="328">
        <v>0</v>
      </c>
      <c r="DI237" s="328">
        <v>0</v>
      </c>
      <c r="DJ237" s="328">
        <v>0</v>
      </c>
      <c r="DK237" s="328">
        <v>0</v>
      </c>
      <c r="DL237" s="328">
        <v>0</v>
      </c>
      <c r="DM237" s="328">
        <v>0</v>
      </c>
      <c r="DN237" s="328">
        <v>0</v>
      </c>
      <c r="DO237" s="328" t="str">
        <v>20230131_1336</v>
      </c>
      <c r="DP237" s="328">
        <v>4</v>
      </c>
      <c r="EW237" s="275">
        <v>235</v>
      </c>
    </row>
    <row r="238" spans="82:153" x14ac:dyDescent="0.3">
      <c r="CD238" s="313">
        <v>0</v>
      </c>
      <c r="CE238" s="313" t="str">
        <v>P4.2f</v>
      </c>
      <c r="CF238" s="313" t="str">
        <v>Etablering av praksisplasser</v>
      </c>
      <c r="CG238" s="313"/>
      <c r="CH238" s="313"/>
      <c r="CI238" s="313"/>
      <c r="CJ238" s="313"/>
      <c r="CK238" s="313"/>
      <c r="CL238" s="313"/>
      <c r="CM238" s="313"/>
      <c r="CN238" s="313">
        <v>0</v>
      </c>
      <c r="CO238" s="319" t="b">
        <f t="shared" si="110"/>
        <v>0</v>
      </c>
      <c r="CP238" s="319" t="b">
        <f t="shared" si="111"/>
        <v>0</v>
      </c>
      <c r="CQ238" s="319" t="b">
        <f t="shared" si="113"/>
        <v>0</v>
      </c>
      <c r="CR238" s="319" t="b">
        <f t="shared" si="97"/>
        <v>0</v>
      </c>
      <c r="CS238" s="430" t="b">
        <f t="shared" si="102"/>
        <v>0</v>
      </c>
      <c r="CT238" s="302" t="str">
        <f t="shared" si="103"/>
        <v/>
      </c>
      <c r="CU238" s="302" t="b">
        <f t="shared" si="104"/>
        <v>1</v>
      </c>
      <c r="CV238" s="319" t="b">
        <f t="shared" si="105"/>
        <v>0</v>
      </c>
      <c r="CW238" s="302" t="str">
        <f>'Forside og oppsummering'!$K$2</f>
        <v>20230131_1336</v>
      </c>
      <c r="CX238" s="302">
        <f t="shared" si="106"/>
        <v>4</v>
      </c>
      <c r="CY238" s="302" t="str">
        <f t="shared" si="107"/>
        <v/>
      </c>
      <c r="CZ238" s="435" t="str">
        <f t="shared" si="98"/>
        <v>P4.2f</v>
      </c>
      <c r="DA238" s="330">
        <f>'Forside og oppsummering'!$E$23</f>
        <v>0</v>
      </c>
      <c r="DB238" s="302" t="str">
        <f t="shared" si="108"/>
        <v>Prosjekt 4</v>
      </c>
      <c r="DC238" s="330" t="str">
        <f t="shared" si="99"/>
        <v>Tema for tjenesteutviklingsprosjekt 4.</v>
      </c>
      <c r="DD238" s="431" t="str">
        <f t="shared" si="100"/>
        <v>P4.2f</v>
      </c>
      <c r="DE238" s="302" t="str">
        <f t="shared" si="112"/>
        <v>P_.2f</v>
      </c>
      <c r="DF238" s="302" t="str">
        <f t="shared" si="109"/>
        <v>Etablering av praksisplasser</v>
      </c>
      <c r="DG238" s="328">
        <v>0</v>
      </c>
      <c r="DH238" s="328">
        <v>0</v>
      </c>
      <c r="DI238" s="328">
        <v>0</v>
      </c>
      <c r="DJ238" s="328">
        <v>0</v>
      </c>
      <c r="DK238" s="328">
        <v>0</v>
      </c>
      <c r="DL238" s="328">
        <v>0</v>
      </c>
      <c r="DM238" s="328">
        <v>0</v>
      </c>
      <c r="DN238" s="328">
        <v>0</v>
      </c>
      <c r="DO238" s="328" t="str">
        <v>20230131_1336</v>
      </c>
      <c r="DP238" s="328">
        <v>4</v>
      </c>
      <c r="EW238" s="275">
        <v>236</v>
      </c>
    </row>
    <row r="239" spans="82:153" x14ac:dyDescent="0.3">
      <c r="CD239" s="313">
        <v>0</v>
      </c>
      <c r="CE239" s="313" t="str">
        <v>P4.2g</v>
      </c>
      <c r="CF239" s="313" t="str">
        <v>Involvering av frivillige, lokalsamfunn og næringsliv.</v>
      </c>
      <c r="CG239" s="313"/>
      <c r="CH239" s="313"/>
      <c r="CI239" s="313"/>
      <c r="CJ239" s="313"/>
      <c r="CK239" s="313"/>
      <c r="CL239" s="313"/>
      <c r="CM239" s="313"/>
      <c r="CN239" s="313">
        <v>0</v>
      </c>
      <c r="CO239" s="319" t="b">
        <f t="shared" si="110"/>
        <v>0</v>
      </c>
      <c r="CP239" s="319" t="b">
        <f t="shared" si="111"/>
        <v>0</v>
      </c>
      <c r="CQ239" s="319" t="b">
        <f t="shared" si="113"/>
        <v>0</v>
      </c>
      <c r="CR239" s="319" t="b">
        <f t="shared" si="97"/>
        <v>0</v>
      </c>
      <c r="CS239" s="430" t="b">
        <f t="shared" si="102"/>
        <v>0</v>
      </c>
      <c r="CT239" s="302" t="str">
        <f t="shared" si="103"/>
        <v/>
      </c>
      <c r="CU239" s="302" t="b">
        <f t="shared" si="104"/>
        <v>1</v>
      </c>
      <c r="CV239" s="319" t="b">
        <f t="shared" si="105"/>
        <v>0</v>
      </c>
      <c r="CW239" s="302" t="str">
        <f>'Forside og oppsummering'!$K$2</f>
        <v>20230131_1336</v>
      </c>
      <c r="CX239" s="302">
        <f t="shared" si="106"/>
        <v>4</v>
      </c>
      <c r="CY239" s="302" t="str">
        <f t="shared" si="107"/>
        <v/>
      </c>
      <c r="CZ239" s="435" t="str">
        <f t="shared" si="98"/>
        <v>P4.2g</v>
      </c>
      <c r="DA239" s="330">
        <f>'Forside og oppsummering'!$E$23</f>
        <v>0</v>
      </c>
      <c r="DB239" s="302" t="str">
        <f t="shared" si="108"/>
        <v>Prosjekt 4</v>
      </c>
      <c r="DC239" s="330" t="str">
        <f t="shared" si="99"/>
        <v>Tema for tjenesteutviklingsprosjekt 4.</v>
      </c>
      <c r="DD239" s="431" t="str">
        <f t="shared" si="100"/>
        <v>P4.2g</v>
      </c>
      <c r="DE239" s="302" t="str">
        <f t="shared" si="112"/>
        <v>P_.2g</v>
      </c>
      <c r="DF239" s="302" t="str">
        <f t="shared" si="109"/>
        <v>Involvering av frivillige, lokalsamfunn og næringsliv.</v>
      </c>
      <c r="DG239" s="328">
        <v>0</v>
      </c>
      <c r="DH239" s="328">
        <v>0</v>
      </c>
      <c r="DI239" s="328">
        <v>0</v>
      </c>
      <c r="DJ239" s="328">
        <v>0</v>
      </c>
      <c r="DK239" s="328">
        <v>0</v>
      </c>
      <c r="DL239" s="328">
        <v>0</v>
      </c>
      <c r="DM239" s="328">
        <v>0</v>
      </c>
      <c r="DN239" s="328">
        <v>0</v>
      </c>
      <c r="DO239" s="328" t="str">
        <v>20230131_1336</v>
      </c>
      <c r="DP239" s="328">
        <v>4</v>
      </c>
      <c r="EW239" s="275">
        <v>237</v>
      </c>
    </row>
    <row r="240" spans="82:153" x14ac:dyDescent="0.3">
      <c r="CD240" s="313">
        <v>0</v>
      </c>
      <c r="CE240" s="313" t="str">
        <v>P4.2h</v>
      </c>
      <c r="CF240" s="313" t="str">
        <v>Annet</v>
      </c>
      <c r="CG240" s="313"/>
      <c r="CH240" s="313"/>
      <c r="CI240" s="313"/>
      <c r="CJ240" s="313"/>
      <c r="CK240" s="313"/>
      <c r="CL240" s="313"/>
      <c r="CM240" s="313"/>
      <c r="CN240" s="313">
        <v>0</v>
      </c>
      <c r="CO240" s="319" t="b">
        <f t="shared" si="110"/>
        <v>0</v>
      </c>
      <c r="CP240" s="319" t="b">
        <f t="shared" si="111"/>
        <v>0</v>
      </c>
      <c r="CQ240" s="319" t="b">
        <f t="shared" si="113"/>
        <v>0</v>
      </c>
      <c r="CR240" s="319" t="b">
        <f t="shared" si="97"/>
        <v>0</v>
      </c>
      <c r="CS240" s="430" t="b">
        <f t="shared" si="102"/>
        <v>0</v>
      </c>
      <c r="CT240" s="302" t="str">
        <f t="shared" si="103"/>
        <v/>
      </c>
      <c r="CU240" s="302" t="b">
        <f t="shared" si="104"/>
        <v>1</v>
      </c>
      <c r="CV240" s="319" t="b">
        <f t="shared" si="105"/>
        <v>0</v>
      </c>
      <c r="CW240" s="302" t="str">
        <f>'Forside og oppsummering'!$K$2</f>
        <v>20230131_1336</v>
      </c>
      <c r="CX240" s="302">
        <f t="shared" si="106"/>
        <v>4</v>
      </c>
      <c r="CY240" s="302" t="str">
        <f t="shared" si="107"/>
        <v/>
      </c>
      <c r="CZ240" s="435" t="str">
        <f t="shared" si="98"/>
        <v>P4.2h</v>
      </c>
      <c r="DA240" s="330">
        <f>'Forside og oppsummering'!$E$23</f>
        <v>0</v>
      </c>
      <c r="DB240" s="302" t="str">
        <f t="shared" si="108"/>
        <v>Prosjekt 4</v>
      </c>
      <c r="DC240" s="330" t="str">
        <f t="shared" si="99"/>
        <v>Tema for tjenesteutviklingsprosjekt 4.</v>
      </c>
      <c r="DD240" s="431" t="str">
        <f t="shared" si="100"/>
        <v>P4.2h</v>
      </c>
      <c r="DE240" s="302" t="str">
        <f t="shared" si="112"/>
        <v>P_.2h</v>
      </c>
      <c r="DF240" s="302" t="str">
        <f t="shared" si="109"/>
        <v>Annet</v>
      </c>
      <c r="DG240" s="328">
        <v>0</v>
      </c>
      <c r="DH240" s="328">
        <v>0</v>
      </c>
      <c r="DI240" s="328">
        <v>0</v>
      </c>
      <c r="DJ240" s="328">
        <v>0</v>
      </c>
      <c r="DK240" s="328">
        <v>0</v>
      </c>
      <c r="DL240" s="328">
        <v>0</v>
      </c>
      <c r="DM240" s="328">
        <v>0</v>
      </c>
      <c r="DN240" s="328">
        <v>0</v>
      </c>
      <c r="DO240" s="328" t="str">
        <v>20230131_1336</v>
      </c>
      <c r="DP240" s="328">
        <v>4</v>
      </c>
      <c r="EW240" s="275">
        <v>238</v>
      </c>
    </row>
    <row r="241" spans="82:153" x14ac:dyDescent="0.3">
      <c r="CD241" s="313">
        <v>0</v>
      </c>
      <c r="CE241" s="313">
        <v>0</v>
      </c>
      <c r="CF241" s="313">
        <v>0</v>
      </c>
      <c r="CG241" s="313"/>
      <c r="CH241" s="313"/>
      <c r="CI241" s="313"/>
      <c r="CJ241" s="313"/>
      <c r="CK241" s="313"/>
      <c r="CL241" s="313"/>
      <c r="CM241" s="313"/>
      <c r="CN241" s="313">
        <v>0</v>
      </c>
      <c r="CO241" s="319" t="b">
        <f t="shared" si="110"/>
        <v>0</v>
      </c>
      <c r="CP241" s="319" t="b">
        <f t="shared" si="111"/>
        <v>0</v>
      </c>
      <c r="CQ241" s="319" t="b">
        <f t="shared" si="113"/>
        <v>0</v>
      </c>
      <c r="CR241" s="319" t="b">
        <f t="shared" si="97"/>
        <v>1</v>
      </c>
      <c r="CS241" s="430" t="b">
        <f t="shared" si="102"/>
        <v>1</v>
      </c>
      <c r="CT241" s="302" t="str">
        <f t="shared" si="103"/>
        <v/>
      </c>
      <c r="CU241" s="302" t="b">
        <f t="shared" si="104"/>
        <v>1</v>
      </c>
      <c r="CV241" s="319" t="b">
        <f t="shared" si="105"/>
        <v>0</v>
      </c>
      <c r="CW241" s="302" t="str">
        <f>'Forside og oppsummering'!$K$2</f>
        <v>20230131_1336</v>
      </c>
      <c r="CX241" s="302">
        <f t="shared" si="106"/>
        <v>6</v>
      </c>
      <c r="CY241" s="302" t="str">
        <f t="shared" si="107"/>
        <v/>
      </c>
      <c r="CZ241" s="435">
        <f t="shared" si="98"/>
        <v>0</v>
      </c>
      <c r="DA241" s="330">
        <f>'Forside og oppsummering'!$E$23</f>
        <v>0</v>
      </c>
      <c r="DB241" s="302" t="str">
        <f t="shared" si="108"/>
        <v>Prosjekt 4</v>
      </c>
      <c r="DC241" s="330" t="str">
        <f t="shared" si="99"/>
        <v>Tema for tjenesteutviklingsprosjekt 4.</v>
      </c>
      <c r="DD241" s="431" t="str">
        <f t="shared" si="100"/>
        <v>P4.2h_end</v>
      </c>
      <c r="DE241" s="302" t="str">
        <f t="shared" si="112"/>
        <v>P_.2h_end</v>
      </c>
      <c r="DF241" s="302" t="str">
        <f t="shared" si="109"/>
        <v/>
      </c>
      <c r="DG241" s="328">
        <v>0</v>
      </c>
      <c r="DH241" s="328">
        <v>0</v>
      </c>
      <c r="DI241" s="328">
        <v>0</v>
      </c>
      <c r="DJ241" s="328">
        <v>0</v>
      </c>
      <c r="DK241" s="328">
        <v>0</v>
      </c>
      <c r="DL241" s="328">
        <v>0</v>
      </c>
      <c r="DM241" s="328">
        <v>0</v>
      </c>
      <c r="DN241" s="328">
        <v>0</v>
      </c>
      <c r="DO241" s="328" t="str">
        <v>20230131_1336</v>
      </c>
      <c r="DP241" s="328">
        <v>6</v>
      </c>
      <c r="EW241" s="436">
        <v>239</v>
      </c>
    </row>
    <row r="242" spans="82:153" x14ac:dyDescent="0.3">
      <c r="CD242" s="313" t="str">
        <v>P4.3</v>
      </c>
      <c r="CE242" s="313" t="str">
        <v>Prosjektbeskrivelse: tjenesteutviklingsprosjekt 4.</v>
      </c>
      <c r="CF242" s="313">
        <v>0</v>
      </c>
      <c r="CG242" s="313"/>
      <c r="CH242" s="313"/>
      <c r="CI242" s="313"/>
      <c r="CJ242" s="313"/>
      <c r="CK242" s="313"/>
      <c r="CL242" s="313"/>
      <c r="CM242" s="313"/>
      <c r="CN242" s="313">
        <v>0</v>
      </c>
      <c r="CO242" s="319" t="b">
        <f t="shared" si="110"/>
        <v>1</v>
      </c>
      <c r="CP242" s="319" t="b">
        <f t="shared" si="111"/>
        <v>0</v>
      </c>
      <c r="CQ242" s="319" t="b">
        <f t="shared" si="113"/>
        <v>0</v>
      </c>
      <c r="CR242" s="319" t="b">
        <f t="shared" si="97"/>
        <v>0</v>
      </c>
      <c r="CS242" s="430" t="b">
        <f t="shared" si="102"/>
        <v>0</v>
      </c>
      <c r="CT242" s="302" t="str">
        <f t="shared" si="103"/>
        <v/>
      </c>
      <c r="CU242" s="302" t="b">
        <f t="shared" si="104"/>
        <v>1</v>
      </c>
      <c r="CV242" s="319" t="b">
        <f t="shared" si="105"/>
        <v>0</v>
      </c>
      <c r="CW242" s="302" t="str">
        <f>'Forside og oppsummering'!$K$2</f>
        <v>20230131_1336</v>
      </c>
      <c r="CX242" s="302">
        <f t="shared" si="106"/>
        <v>2</v>
      </c>
      <c r="CY242" s="302" t="str">
        <f t="shared" si="107"/>
        <v/>
      </c>
      <c r="CZ242" s="435" t="str">
        <f t="shared" si="98"/>
        <v>P4.3</v>
      </c>
      <c r="DA242" s="330">
        <f>'Forside og oppsummering'!$E$23</f>
        <v>0</v>
      </c>
      <c r="DB242" s="302" t="str">
        <f t="shared" si="108"/>
        <v>Prosjekt 4</v>
      </c>
      <c r="DC242" s="330" t="str">
        <f t="shared" si="99"/>
        <v>Prosjektbeskrivelse: tjenesteutviklingsprosjekt 4.</v>
      </c>
      <c r="DD242" s="431" t="str">
        <f t="shared" si="100"/>
        <v>P4.3</v>
      </c>
      <c r="DE242" s="302" t="str">
        <f t="shared" si="112"/>
        <v>P_.3</v>
      </c>
      <c r="DF242" s="302">
        <f t="shared" si="109"/>
        <v>0</v>
      </c>
      <c r="DG242" s="328">
        <v>0</v>
      </c>
      <c r="DH242" s="328">
        <v>0</v>
      </c>
      <c r="DI242" s="328">
        <v>0</v>
      </c>
      <c r="DJ242" s="328">
        <v>0</v>
      </c>
      <c r="DK242" s="328">
        <v>0</v>
      </c>
      <c r="DL242" s="328">
        <v>0</v>
      </c>
      <c r="DM242" s="328">
        <v>0</v>
      </c>
      <c r="DN242" s="328">
        <v>0</v>
      </c>
      <c r="DO242" s="328" t="str">
        <v>20230131_1336</v>
      </c>
      <c r="DP242" s="328">
        <v>2</v>
      </c>
      <c r="EW242" s="275">
        <v>240</v>
      </c>
    </row>
    <row r="243" spans="82:153" x14ac:dyDescent="0.3">
      <c r="CD243" s="313">
        <v>0</v>
      </c>
      <c r="CE243" s="313" t="str">
        <v>- Fyll inn deltaljer for tjenesteutviklingsprosjektet der dette er hensiktsmessig
- Forsøk å skrive kortfattet (Med et detaljnivå som står i rimelig forhold til tjenesteutviklingsprosjektets omfang)</v>
      </c>
      <c r="CF243" s="313">
        <v>0</v>
      </c>
      <c r="CG243" s="313"/>
      <c r="CH243" s="313"/>
      <c r="CI243" s="313"/>
      <c r="CJ243" s="313"/>
      <c r="CK243" s="313"/>
      <c r="CL243" s="313"/>
      <c r="CM243" s="313"/>
      <c r="CN243" s="313">
        <v>0</v>
      </c>
      <c r="CO243" s="319" t="b">
        <f t="shared" si="110"/>
        <v>0</v>
      </c>
      <c r="CP243" s="319" t="b">
        <f t="shared" si="111"/>
        <v>0</v>
      </c>
      <c r="CQ243" s="319" t="b">
        <f t="shared" si="113"/>
        <v>0</v>
      </c>
      <c r="CR243" s="319" t="b">
        <f t="shared" si="97"/>
        <v>1</v>
      </c>
      <c r="CS243" s="430" t="b">
        <f t="shared" si="102"/>
        <v>0</v>
      </c>
      <c r="CT243" s="302" t="str">
        <f t="shared" si="103"/>
        <v/>
      </c>
      <c r="CU243" s="302" t="b">
        <f t="shared" si="104"/>
        <v>1</v>
      </c>
      <c r="CV243" s="319" t="b">
        <f t="shared" si="105"/>
        <v>0</v>
      </c>
      <c r="CW243" s="302" t="str">
        <f>'Forside og oppsummering'!$K$2</f>
        <v>20230131_1336</v>
      </c>
      <c r="CX243" s="302">
        <f t="shared" si="106"/>
        <v>4</v>
      </c>
      <c r="CY243" s="302" t="str">
        <f t="shared" si="107"/>
        <v/>
      </c>
      <c r="CZ243" s="435" t="str">
        <f t="shared" si="98"/>
        <v>- Fyll inn deltaljer for tjenesteutviklingsprosjektet der dette er hensiktsmessig
- Forsøk å skrive kortfattet (Med et detaljnivå som står i rimelig forhold til tjenesteutviklingsprosjektets omfang)</v>
      </c>
      <c r="DA243" s="330">
        <f>'Forside og oppsummering'!$E$23</f>
        <v>0</v>
      </c>
      <c r="DB243" s="302" t="str">
        <f t="shared" si="108"/>
        <v>Prosjekt 4</v>
      </c>
      <c r="DC243" s="330" t="str">
        <f t="shared" si="99"/>
        <v>Prosjektbeskrivelse: tjenesteutviklingsprosjekt 4.</v>
      </c>
      <c r="DD243" s="431" t="str">
        <f t="shared" si="100"/>
        <v>- Fyll inn deltaljer for tjenesteutviklingsprosjektet der dette er hensiktsmessig
- Forsøk å skrive kortfattet (Med et detaljnivå som står i rimelig forhold til tjenesteutviklingsprosjektets omfang)</v>
      </c>
      <c r="DE243" s="302" t="str">
        <f t="shared" si="112"/>
        <v>P_Fyll inn deltaljer for tjenesteutviklingsprosjektet der dette er hensiktsmessig
- Forsøk å skrive kortfattet (Med et detaljnivå som står i rimelig forhold til tjenesteutviklingsprosjektets omfang)</v>
      </c>
      <c r="DF243" s="302">
        <f t="shared" si="109"/>
        <v>0</v>
      </c>
      <c r="DG243" s="328">
        <v>0</v>
      </c>
      <c r="DH243" s="328">
        <v>0</v>
      </c>
      <c r="DI243" s="328">
        <v>0</v>
      </c>
      <c r="DJ243" s="328">
        <v>0</v>
      </c>
      <c r="DK243" s="328">
        <v>0</v>
      </c>
      <c r="DL243" s="328">
        <v>0</v>
      </c>
      <c r="DM243" s="328">
        <v>0</v>
      </c>
      <c r="DN243" s="328">
        <v>0</v>
      </c>
      <c r="DO243" s="328" t="str">
        <v>20230131_1336</v>
      </c>
      <c r="DP243" s="328">
        <v>4</v>
      </c>
      <c r="EW243" s="275">
        <v>241</v>
      </c>
    </row>
    <row r="244" spans="82:153" x14ac:dyDescent="0.3">
      <c r="CD244" s="313">
        <v>0</v>
      </c>
      <c r="CE244" s="313" t="str">
        <v>P4.3a</v>
      </c>
      <c r="CF244" s="313" t="str">
        <v>Kort beskrivelse</v>
      </c>
      <c r="CG244" s="313"/>
      <c r="CH244" s="313"/>
      <c r="CI244" s="313"/>
      <c r="CJ244" s="313"/>
      <c r="CK244" s="313"/>
      <c r="CL244" s="313"/>
      <c r="CM244" s="313"/>
      <c r="CN244" s="313">
        <v>0</v>
      </c>
      <c r="CO244" s="319" t="b">
        <f t="shared" si="110"/>
        <v>0</v>
      </c>
      <c r="CP244" s="319" t="b">
        <f t="shared" si="111"/>
        <v>0</v>
      </c>
      <c r="CQ244" s="319" t="b">
        <f t="shared" si="113"/>
        <v>0</v>
      </c>
      <c r="CR244" s="319" t="b">
        <f t="shared" si="97"/>
        <v>0</v>
      </c>
      <c r="CS244" s="430" t="b">
        <f t="shared" si="102"/>
        <v>0</v>
      </c>
      <c r="CT244" s="302" t="str">
        <f t="shared" si="103"/>
        <v/>
      </c>
      <c r="CU244" s="302" t="b">
        <f t="shared" si="104"/>
        <v>1</v>
      </c>
      <c r="CV244" s="319" t="b">
        <f t="shared" si="105"/>
        <v>0</v>
      </c>
      <c r="CW244" s="302" t="str">
        <f>'Forside og oppsummering'!$K$2</f>
        <v>20230131_1336</v>
      </c>
      <c r="CX244" s="302">
        <f t="shared" si="106"/>
        <v>4</v>
      </c>
      <c r="CY244" s="302" t="str">
        <f t="shared" si="107"/>
        <v/>
      </c>
      <c r="CZ244" s="435" t="str">
        <f t="shared" si="98"/>
        <v>P4.3a</v>
      </c>
      <c r="DA244" s="330">
        <f>'Forside og oppsummering'!$E$23</f>
        <v>0</v>
      </c>
      <c r="DB244" s="302" t="str">
        <f t="shared" si="108"/>
        <v>Prosjekt 4</v>
      </c>
      <c r="DC244" s="330" t="str">
        <f t="shared" si="99"/>
        <v>Prosjektbeskrivelse: tjenesteutviklingsprosjekt 4.</v>
      </c>
      <c r="DD244" s="431" t="str">
        <f t="shared" si="100"/>
        <v>P4.3a</v>
      </c>
      <c r="DE244" s="302" t="str">
        <f t="shared" si="112"/>
        <v>P_.3a</v>
      </c>
      <c r="DF244" s="302" t="str">
        <f t="shared" si="109"/>
        <v>Kort beskrivelse</v>
      </c>
      <c r="DG244" s="328">
        <v>0</v>
      </c>
      <c r="DH244" s="328">
        <v>0</v>
      </c>
      <c r="DI244" s="328">
        <v>0</v>
      </c>
      <c r="DJ244" s="328">
        <v>0</v>
      </c>
      <c r="DK244" s="328">
        <v>0</v>
      </c>
      <c r="DL244" s="328">
        <v>0</v>
      </c>
      <c r="DM244" s="328">
        <v>0</v>
      </c>
      <c r="DN244" s="328">
        <v>0</v>
      </c>
      <c r="DO244" s="328" t="str">
        <v>20230131_1336</v>
      </c>
      <c r="DP244" s="328">
        <v>4</v>
      </c>
      <c r="EW244" s="275">
        <v>242</v>
      </c>
    </row>
    <row r="245" spans="82:153" x14ac:dyDescent="0.3">
      <c r="CD245" s="313">
        <v>0</v>
      </c>
      <c r="CE245" s="313">
        <v>0</v>
      </c>
      <c r="CF245" s="313" t="str">
        <v>Gi en kort beskrivelse av tjenesteutviklingsprosjektet, herunder delprosjekter, tiltak og bakgrunn for tjenesteutviklingsprosjektet</v>
      </c>
      <c r="CG245" s="313"/>
      <c r="CH245" s="313"/>
      <c r="CI245" s="313"/>
      <c r="CJ245" s="313"/>
      <c r="CK245" s="313"/>
      <c r="CL245" s="313"/>
      <c r="CM245" s="313"/>
      <c r="CN245" s="313">
        <v>0</v>
      </c>
      <c r="CO245" s="319" t="b">
        <f t="shared" si="110"/>
        <v>0</v>
      </c>
      <c r="CP245" s="319" t="b">
        <f t="shared" si="111"/>
        <v>0</v>
      </c>
      <c r="CQ245" s="319" t="b">
        <f t="shared" si="113"/>
        <v>0</v>
      </c>
      <c r="CR245" s="319" t="b">
        <f t="shared" si="97"/>
        <v>1</v>
      </c>
      <c r="CS245" s="430" t="b">
        <f t="shared" si="102"/>
        <v>0</v>
      </c>
      <c r="CT245" s="302" t="str">
        <f t="shared" si="103"/>
        <v/>
      </c>
      <c r="CU245" s="302" t="b">
        <f t="shared" si="104"/>
        <v>1</v>
      </c>
      <c r="CV245" s="319" t="b">
        <f t="shared" si="105"/>
        <v>0</v>
      </c>
      <c r="CW245" s="302" t="str">
        <f>'Forside og oppsummering'!$K$2</f>
        <v>20230131_1336</v>
      </c>
      <c r="CX245" s="302">
        <f t="shared" si="106"/>
        <v>4</v>
      </c>
      <c r="CY245" s="302" t="str">
        <f t="shared" si="107"/>
        <v/>
      </c>
      <c r="CZ245" s="435">
        <f t="shared" si="98"/>
        <v>0</v>
      </c>
      <c r="DA245" s="330">
        <f>'Forside og oppsummering'!$E$23</f>
        <v>0</v>
      </c>
      <c r="DB245" s="302" t="str">
        <f t="shared" si="108"/>
        <v>Prosjekt 4</v>
      </c>
      <c r="DC245" s="330" t="str">
        <f t="shared" si="99"/>
        <v>Prosjektbeskrivelse: tjenesteutviklingsprosjekt 4.</v>
      </c>
      <c r="DD245" s="431">
        <f t="shared" si="100"/>
        <v>0</v>
      </c>
      <c r="DE245" s="302" t="e">
        <f t="shared" si="112"/>
        <v>#VALUE!</v>
      </c>
      <c r="DF245" s="302" t="str">
        <f t="shared" si="109"/>
        <v>Gi en kort beskrivelse av tjenesteutviklingsprosjektet, herunder delprosjekter, tiltak og bakgrunn for tjenesteutviklingsprosjektet</v>
      </c>
      <c r="DG245" s="328">
        <v>0</v>
      </c>
      <c r="DH245" s="328">
        <v>0</v>
      </c>
      <c r="DI245" s="328">
        <v>0</v>
      </c>
      <c r="DJ245" s="328">
        <v>0</v>
      </c>
      <c r="DK245" s="328">
        <v>0</v>
      </c>
      <c r="DL245" s="328">
        <v>0</v>
      </c>
      <c r="DM245" s="328">
        <v>0</v>
      </c>
      <c r="DN245" s="328">
        <v>0</v>
      </c>
      <c r="DO245" s="328" t="str">
        <v>20230131_1336</v>
      </c>
      <c r="DP245" s="328">
        <v>4</v>
      </c>
      <c r="EW245" s="275">
        <v>243</v>
      </c>
    </row>
    <row r="246" spans="82:153" x14ac:dyDescent="0.3">
      <c r="CD246" s="313">
        <v>0</v>
      </c>
      <c r="CE246" s="313" t="str">
        <v>P4.3b</v>
      </c>
      <c r="CF246" s="313" t="str">
        <v>Mål for tiltaket på kort og lengre sikt</v>
      </c>
      <c r="CG246" s="313"/>
      <c r="CH246" s="313"/>
      <c r="CI246" s="313"/>
      <c r="CJ246" s="313"/>
      <c r="CK246" s="313"/>
      <c r="CL246" s="313"/>
      <c r="CM246" s="313"/>
      <c r="CN246" s="313">
        <v>0</v>
      </c>
      <c r="CO246" s="319" t="b">
        <f t="shared" si="110"/>
        <v>0</v>
      </c>
      <c r="CP246" s="319" t="b">
        <f t="shared" si="111"/>
        <v>0</v>
      </c>
      <c r="CQ246" s="319" t="b">
        <f t="shared" si="113"/>
        <v>0</v>
      </c>
      <c r="CR246" s="319" t="b">
        <f t="shared" si="97"/>
        <v>0</v>
      </c>
      <c r="CS246" s="430" t="b">
        <f t="shared" si="102"/>
        <v>0</v>
      </c>
      <c r="CT246" s="302" t="str">
        <f t="shared" si="103"/>
        <v/>
      </c>
      <c r="CU246" s="302" t="b">
        <f t="shared" si="104"/>
        <v>1</v>
      </c>
      <c r="CV246" s="319" t="b">
        <f t="shared" si="105"/>
        <v>0</v>
      </c>
      <c r="CW246" s="302" t="str">
        <f>'Forside og oppsummering'!$K$2</f>
        <v>20230131_1336</v>
      </c>
      <c r="CX246" s="302">
        <f t="shared" si="106"/>
        <v>4</v>
      </c>
      <c r="CY246" s="302" t="str">
        <f t="shared" si="107"/>
        <v/>
      </c>
      <c r="CZ246" s="435" t="str">
        <f t="shared" si="98"/>
        <v>P4.3b</v>
      </c>
      <c r="DA246" s="330">
        <f>'Forside og oppsummering'!$E$23</f>
        <v>0</v>
      </c>
      <c r="DB246" s="302" t="str">
        <f t="shared" si="108"/>
        <v>Prosjekt 4</v>
      </c>
      <c r="DC246" s="330" t="str">
        <f t="shared" si="99"/>
        <v>Prosjektbeskrivelse: tjenesteutviklingsprosjekt 4.</v>
      </c>
      <c r="DD246" s="431" t="str">
        <f t="shared" si="100"/>
        <v>P4.3b</v>
      </c>
      <c r="DE246" s="302" t="str">
        <f t="shared" si="112"/>
        <v>P_.3b</v>
      </c>
      <c r="DF246" s="302" t="str">
        <f t="shared" si="109"/>
        <v>Mål for tiltaket på kort og lengre sikt</v>
      </c>
      <c r="DG246" s="328">
        <v>0</v>
      </c>
      <c r="DH246" s="328">
        <v>0</v>
      </c>
      <c r="DI246" s="328">
        <v>0</v>
      </c>
      <c r="DJ246" s="328">
        <v>0</v>
      </c>
      <c r="DK246" s="328">
        <v>0</v>
      </c>
      <c r="DL246" s="328">
        <v>0</v>
      </c>
      <c r="DM246" s="328">
        <v>0</v>
      </c>
      <c r="DN246" s="328">
        <v>0</v>
      </c>
      <c r="DO246" s="328" t="str">
        <v>20230131_1336</v>
      </c>
      <c r="DP246" s="328">
        <v>4</v>
      </c>
      <c r="EW246" s="275">
        <v>244</v>
      </c>
    </row>
    <row r="247" spans="82:153" x14ac:dyDescent="0.3">
      <c r="CD247" s="313">
        <v>0</v>
      </c>
      <c r="CE247" s="313">
        <v>0</v>
      </c>
      <c r="CF247" s="313" t="str">
        <v>Herunder mål for året dere søker om tilskudd og målgruppe for tiltaket</v>
      </c>
      <c r="CG247" s="313"/>
      <c r="CH247" s="313"/>
      <c r="CI247" s="313"/>
      <c r="CJ247" s="313"/>
      <c r="CK247" s="313"/>
      <c r="CL247" s="313"/>
      <c r="CM247" s="313"/>
      <c r="CN247" s="313">
        <v>0</v>
      </c>
      <c r="CO247" s="319" t="b">
        <f t="shared" si="110"/>
        <v>0</v>
      </c>
      <c r="CP247" s="319" t="b">
        <f t="shared" si="111"/>
        <v>0</v>
      </c>
      <c r="CQ247" s="319" t="b">
        <f t="shared" si="113"/>
        <v>0</v>
      </c>
      <c r="CR247" s="319" t="b">
        <f t="shared" si="97"/>
        <v>1</v>
      </c>
      <c r="CS247" s="430" t="b">
        <f t="shared" si="102"/>
        <v>0</v>
      </c>
      <c r="CT247" s="302" t="str">
        <f t="shared" si="103"/>
        <v/>
      </c>
      <c r="CU247" s="302" t="b">
        <f t="shared" si="104"/>
        <v>1</v>
      </c>
      <c r="CV247" s="319" t="b">
        <f t="shared" si="105"/>
        <v>0</v>
      </c>
      <c r="CW247" s="302" t="str">
        <f>'Forside og oppsummering'!$K$2</f>
        <v>20230131_1336</v>
      </c>
      <c r="CX247" s="302">
        <f t="shared" si="106"/>
        <v>4</v>
      </c>
      <c r="CY247" s="302" t="str">
        <f t="shared" si="107"/>
        <v/>
      </c>
      <c r="CZ247" s="435">
        <f t="shared" si="98"/>
        <v>0</v>
      </c>
      <c r="DA247" s="330">
        <f>'Forside og oppsummering'!$E$23</f>
        <v>0</v>
      </c>
      <c r="DB247" s="302" t="str">
        <f t="shared" si="108"/>
        <v>Prosjekt 4</v>
      </c>
      <c r="DC247" s="330" t="str">
        <f t="shared" si="99"/>
        <v>Prosjektbeskrivelse: tjenesteutviklingsprosjekt 4.</v>
      </c>
      <c r="DD247" s="431">
        <f t="shared" si="100"/>
        <v>0</v>
      </c>
      <c r="DE247" s="302" t="e">
        <f t="shared" si="112"/>
        <v>#VALUE!</v>
      </c>
      <c r="DF247" s="302" t="str">
        <f t="shared" si="109"/>
        <v>Herunder mål for året dere søker om tilskudd og målgruppe for tiltaket</v>
      </c>
      <c r="DG247" s="328">
        <v>0</v>
      </c>
      <c r="DH247" s="328">
        <v>0</v>
      </c>
      <c r="DI247" s="328">
        <v>0</v>
      </c>
      <c r="DJ247" s="328">
        <v>0</v>
      </c>
      <c r="DK247" s="328">
        <v>0</v>
      </c>
      <c r="DL247" s="328">
        <v>0</v>
      </c>
      <c r="DM247" s="328">
        <v>0</v>
      </c>
      <c r="DN247" s="328">
        <v>0</v>
      </c>
      <c r="DO247" s="328" t="str">
        <v>20230131_1336</v>
      </c>
      <c r="DP247" s="328">
        <v>4</v>
      </c>
      <c r="EW247" s="275">
        <v>245</v>
      </c>
    </row>
    <row r="248" spans="82:153" x14ac:dyDescent="0.3">
      <c r="CD248" s="313">
        <v>0</v>
      </c>
      <c r="CE248" s="313" t="str">
        <v>P4.3c</v>
      </c>
      <c r="CF248" s="313" t="str">
        <v>Aktivitets- og fremdriftsplan for året dere søker tilskudd</v>
      </c>
      <c r="CG248" s="313"/>
      <c r="CH248" s="313"/>
      <c r="CI248" s="313"/>
      <c r="CJ248" s="313"/>
      <c r="CK248" s="313"/>
      <c r="CL248" s="313"/>
      <c r="CM248" s="313"/>
      <c r="CN248" s="313">
        <v>0</v>
      </c>
      <c r="CO248" s="319" t="b">
        <f t="shared" si="110"/>
        <v>0</v>
      </c>
      <c r="CP248" s="319" t="b">
        <f t="shared" si="111"/>
        <v>0</v>
      </c>
      <c r="CQ248" s="319" t="b">
        <f t="shared" si="113"/>
        <v>0</v>
      </c>
      <c r="CR248" s="319" t="b">
        <f t="shared" si="97"/>
        <v>0</v>
      </c>
      <c r="CS248" s="430" t="b">
        <f t="shared" si="102"/>
        <v>0</v>
      </c>
      <c r="CT248" s="302" t="str">
        <f t="shared" si="103"/>
        <v/>
      </c>
      <c r="CU248" s="302" t="b">
        <f t="shared" si="104"/>
        <v>1</v>
      </c>
      <c r="CV248" s="319" t="b">
        <f t="shared" si="105"/>
        <v>0</v>
      </c>
      <c r="CW248" s="302" t="str">
        <f>'Forside og oppsummering'!$K$2</f>
        <v>20230131_1336</v>
      </c>
      <c r="CX248" s="302">
        <f t="shared" si="106"/>
        <v>4</v>
      </c>
      <c r="CY248" s="302" t="str">
        <f t="shared" si="107"/>
        <v/>
      </c>
      <c r="CZ248" s="435" t="str">
        <f t="shared" si="98"/>
        <v>P4.3c</v>
      </c>
      <c r="DA248" s="330">
        <f>'Forside og oppsummering'!$E$23</f>
        <v>0</v>
      </c>
      <c r="DB248" s="302" t="str">
        <f t="shared" si="108"/>
        <v>Prosjekt 4</v>
      </c>
      <c r="DC248" s="330" t="str">
        <f t="shared" si="99"/>
        <v>Prosjektbeskrivelse: tjenesteutviklingsprosjekt 4.</v>
      </c>
      <c r="DD248" s="431" t="str">
        <f t="shared" si="100"/>
        <v>P4.3c</v>
      </c>
      <c r="DE248" s="302" t="str">
        <f t="shared" si="112"/>
        <v>P_.3c</v>
      </c>
      <c r="DF248" s="302" t="str">
        <f t="shared" si="109"/>
        <v>Aktivitets- og fremdriftsplan for året dere søker tilskudd</v>
      </c>
      <c r="DG248" s="328">
        <v>0</v>
      </c>
      <c r="DH248" s="328">
        <v>0</v>
      </c>
      <c r="DI248" s="328">
        <v>0</v>
      </c>
      <c r="DJ248" s="328">
        <v>0</v>
      </c>
      <c r="DK248" s="328">
        <v>0</v>
      </c>
      <c r="DL248" s="328">
        <v>0</v>
      </c>
      <c r="DM248" s="328">
        <v>0</v>
      </c>
      <c r="DN248" s="328">
        <v>0</v>
      </c>
      <c r="DO248" s="328" t="str">
        <v>20230131_1336</v>
      </c>
      <c r="DP248" s="328">
        <v>4</v>
      </c>
      <c r="EW248" s="436">
        <v>246</v>
      </c>
    </row>
    <row r="249" spans="82:153" x14ac:dyDescent="0.3">
      <c r="CD249" s="313">
        <v>0</v>
      </c>
      <c r="CE249" s="313">
        <v>0</v>
      </c>
      <c r="CF249" s="313" t="str">
        <v>Sett inn de viktigste aktivitetene for å nå målene for tjenesteutviklingsprosjektet og angi gjerne måned for gjennomføring</v>
      </c>
      <c r="CG249" s="313"/>
      <c r="CH249" s="313"/>
      <c r="CI249" s="313"/>
      <c r="CJ249" s="313"/>
      <c r="CK249" s="313"/>
      <c r="CL249" s="313"/>
      <c r="CM249" s="313"/>
      <c r="CN249" s="313">
        <v>0</v>
      </c>
      <c r="CO249" s="319" t="b">
        <f t="shared" si="110"/>
        <v>0</v>
      </c>
      <c r="CP249" s="319" t="b">
        <f t="shared" si="111"/>
        <v>0</v>
      </c>
      <c r="CQ249" s="319" t="b">
        <f t="shared" si="113"/>
        <v>0</v>
      </c>
      <c r="CR249" s="319" t="b">
        <f t="shared" si="97"/>
        <v>1</v>
      </c>
      <c r="CS249" s="430" t="b">
        <f t="shared" si="102"/>
        <v>0</v>
      </c>
      <c r="CT249" s="302" t="str">
        <f t="shared" si="103"/>
        <v/>
      </c>
      <c r="CU249" s="302" t="b">
        <f t="shared" si="104"/>
        <v>1</v>
      </c>
      <c r="CV249" s="319" t="b">
        <f t="shared" si="105"/>
        <v>0</v>
      </c>
      <c r="CW249" s="302" t="str">
        <f>'Forside og oppsummering'!$K$2</f>
        <v>20230131_1336</v>
      </c>
      <c r="CX249" s="302">
        <f t="shared" si="106"/>
        <v>4</v>
      </c>
      <c r="CY249" s="302" t="str">
        <f t="shared" si="107"/>
        <v/>
      </c>
      <c r="CZ249" s="435">
        <f t="shared" si="98"/>
        <v>0</v>
      </c>
      <c r="DA249" s="330">
        <f>'Forside og oppsummering'!$E$23</f>
        <v>0</v>
      </c>
      <c r="DB249" s="302" t="str">
        <f t="shared" si="108"/>
        <v>Prosjekt 4</v>
      </c>
      <c r="DC249" s="330" t="str">
        <f t="shared" si="99"/>
        <v>Prosjektbeskrivelse: tjenesteutviklingsprosjekt 4.</v>
      </c>
      <c r="DD249" s="431">
        <f t="shared" si="100"/>
        <v>0</v>
      </c>
      <c r="DE249" s="302" t="e">
        <f t="shared" si="112"/>
        <v>#VALUE!</v>
      </c>
      <c r="DF249" s="302" t="str">
        <f t="shared" si="109"/>
        <v>Sett inn de viktigste aktivitetene for å nå målene for tjenesteutviklingsprosjektet og angi gjerne måned for gjennomføring</v>
      </c>
      <c r="DG249" s="328">
        <v>0</v>
      </c>
      <c r="DH249" s="328">
        <v>0</v>
      </c>
      <c r="DI249" s="328">
        <v>0</v>
      </c>
      <c r="DJ249" s="328">
        <v>0</v>
      </c>
      <c r="DK249" s="328">
        <v>0</v>
      </c>
      <c r="DL249" s="328">
        <v>0</v>
      </c>
      <c r="DM249" s="328">
        <v>0</v>
      </c>
      <c r="DN249" s="328">
        <v>0</v>
      </c>
      <c r="DO249" s="328" t="str">
        <v>20230131_1336</v>
      </c>
      <c r="DP249" s="328">
        <v>4</v>
      </c>
      <c r="EW249" s="275">
        <v>247</v>
      </c>
    </row>
    <row r="250" spans="82:153" x14ac:dyDescent="0.3">
      <c r="CD250" s="313">
        <v>0</v>
      </c>
      <c r="CE250" s="313" t="str">
        <v>P4.3d</v>
      </c>
      <c r="CF250" s="313" t="str">
        <v>Metoder kunnskap eller erfaring</v>
      </c>
      <c r="CG250" s="313"/>
      <c r="CH250" s="313"/>
      <c r="CI250" s="313"/>
      <c r="CJ250" s="313"/>
      <c r="CK250" s="313"/>
      <c r="CL250" s="313"/>
      <c r="CM250" s="313"/>
      <c r="CN250" s="313">
        <v>0</v>
      </c>
      <c r="CO250" s="319" t="b">
        <f t="shared" si="110"/>
        <v>0</v>
      </c>
      <c r="CP250" s="319" t="b">
        <f t="shared" si="111"/>
        <v>0</v>
      </c>
      <c r="CQ250" s="319" t="b">
        <f t="shared" si="113"/>
        <v>0</v>
      </c>
      <c r="CR250" s="319" t="b">
        <f t="shared" si="97"/>
        <v>0</v>
      </c>
      <c r="CS250" s="430" t="b">
        <f t="shared" si="102"/>
        <v>0</v>
      </c>
      <c r="CT250" s="302" t="str">
        <f t="shared" si="103"/>
        <v/>
      </c>
      <c r="CU250" s="302" t="b">
        <f t="shared" si="104"/>
        <v>1</v>
      </c>
      <c r="CV250" s="319" t="b">
        <f t="shared" si="105"/>
        <v>0</v>
      </c>
      <c r="CW250" s="302" t="str">
        <f>'Forside og oppsummering'!$K$2</f>
        <v>20230131_1336</v>
      </c>
      <c r="CX250" s="302">
        <f t="shared" si="106"/>
        <v>4</v>
      </c>
      <c r="CY250" s="302" t="str">
        <f t="shared" si="107"/>
        <v/>
      </c>
      <c r="CZ250" s="435" t="str">
        <f t="shared" si="98"/>
        <v>P4.3d</v>
      </c>
      <c r="DA250" s="330">
        <f>'Forside og oppsummering'!$E$23</f>
        <v>0</v>
      </c>
      <c r="DB250" s="302" t="str">
        <f t="shared" si="108"/>
        <v>Prosjekt 4</v>
      </c>
      <c r="DC250" s="330" t="str">
        <f t="shared" si="99"/>
        <v>Prosjektbeskrivelse: tjenesteutviklingsprosjekt 4.</v>
      </c>
      <c r="DD250" s="431" t="str">
        <f t="shared" si="100"/>
        <v>P4.3d</v>
      </c>
      <c r="DE250" s="302" t="str">
        <f t="shared" si="112"/>
        <v>P_.3d</v>
      </c>
      <c r="DF250" s="302" t="str">
        <f t="shared" si="109"/>
        <v>Metoder kunnskap eller erfaring</v>
      </c>
      <c r="DG250" s="328">
        <v>0</v>
      </c>
      <c r="DH250" s="328">
        <v>0</v>
      </c>
      <c r="DI250" s="328">
        <v>0</v>
      </c>
      <c r="DJ250" s="328">
        <v>0</v>
      </c>
      <c r="DK250" s="328">
        <v>0</v>
      </c>
      <c r="DL250" s="328">
        <v>0</v>
      </c>
      <c r="DM250" s="328">
        <v>0</v>
      </c>
      <c r="DN250" s="328">
        <v>0</v>
      </c>
      <c r="DO250" s="328" t="str">
        <v>20230131_1336</v>
      </c>
      <c r="DP250" s="328">
        <v>4</v>
      </c>
      <c r="EW250" s="275">
        <v>248</v>
      </c>
    </row>
    <row r="251" spans="82:153" x14ac:dyDescent="0.3">
      <c r="CD251" s="313">
        <v>0</v>
      </c>
      <c r="CE251" s="313">
        <v>0</v>
      </c>
      <c r="CF251" s="313" t="str">
        <v>Beskriv hvilke teorier / faglige metoder dere benytter i tjenesteutviklingsprosjektet eller hvilken kunnskap/erfaring dere bygger på. Herunder metoder for brukermedvirkning</v>
      </c>
      <c r="CG251" s="313"/>
      <c r="CH251" s="313"/>
      <c r="CI251" s="313"/>
      <c r="CJ251" s="313"/>
      <c r="CK251" s="313"/>
      <c r="CL251" s="313"/>
      <c r="CM251" s="313"/>
      <c r="CN251" s="313">
        <v>0</v>
      </c>
      <c r="CO251" s="319" t="b">
        <f t="shared" si="110"/>
        <v>0</v>
      </c>
      <c r="CP251" s="319" t="b">
        <f t="shared" si="111"/>
        <v>0</v>
      </c>
      <c r="CQ251" s="319" t="b">
        <f t="shared" si="113"/>
        <v>0</v>
      </c>
      <c r="CR251" s="319" t="b">
        <f t="shared" si="97"/>
        <v>1</v>
      </c>
      <c r="CS251" s="430" t="b">
        <f t="shared" si="102"/>
        <v>0</v>
      </c>
      <c r="CT251" s="302" t="str">
        <f t="shared" si="103"/>
        <v/>
      </c>
      <c r="CU251" s="302" t="b">
        <f t="shared" si="104"/>
        <v>1</v>
      </c>
      <c r="CV251" s="319" t="b">
        <f t="shared" si="105"/>
        <v>0</v>
      </c>
      <c r="CW251" s="302" t="str">
        <f>'Forside og oppsummering'!$K$2</f>
        <v>20230131_1336</v>
      </c>
      <c r="CX251" s="302">
        <f t="shared" si="106"/>
        <v>4</v>
      </c>
      <c r="CY251" s="302" t="str">
        <f t="shared" si="107"/>
        <v/>
      </c>
      <c r="CZ251" s="435">
        <f t="shared" si="98"/>
        <v>0</v>
      </c>
      <c r="DA251" s="330">
        <f>'Forside og oppsummering'!$E$23</f>
        <v>0</v>
      </c>
      <c r="DB251" s="302" t="str">
        <f t="shared" si="108"/>
        <v>Prosjekt 4</v>
      </c>
      <c r="DC251" s="330" t="str">
        <f t="shared" si="99"/>
        <v>Prosjektbeskrivelse: tjenesteutviklingsprosjekt 4.</v>
      </c>
      <c r="DD251" s="431">
        <f t="shared" si="100"/>
        <v>0</v>
      </c>
      <c r="DE251" s="302" t="e">
        <f t="shared" si="112"/>
        <v>#VALUE!</v>
      </c>
      <c r="DF251" s="302" t="str">
        <f t="shared" si="109"/>
        <v>Beskriv hvilke teorier / faglige metoder dere benytter i tjenesteutviklingsprosjektet eller hvilken kunnskap/erfaring dere bygger på. Herunder metoder for brukermedvirkning</v>
      </c>
      <c r="DG251" s="328">
        <v>0</v>
      </c>
      <c r="DH251" s="328">
        <v>0</v>
      </c>
      <c r="DI251" s="328">
        <v>0</v>
      </c>
      <c r="DJ251" s="328">
        <v>0</v>
      </c>
      <c r="DK251" s="328">
        <v>0</v>
      </c>
      <c r="DL251" s="328">
        <v>0</v>
      </c>
      <c r="DM251" s="328">
        <v>0</v>
      </c>
      <c r="DN251" s="328">
        <v>0</v>
      </c>
      <c r="DO251" s="328" t="str">
        <v>20230131_1336</v>
      </c>
      <c r="DP251" s="328">
        <v>4</v>
      </c>
      <c r="EW251" s="275">
        <v>249</v>
      </c>
    </row>
    <row r="252" spans="82:153" x14ac:dyDescent="0.3">
      <c r="CD252" s="313">
        <v>0</v>
      </c>
      <c r="CE252" s="313" t="str">
        <v>P4.3e</v>
      </c>
      <c r="CF252" s="313" t="str">
        <v>Gevinster og effekter</v>
      </c>
      <c r="CG252" s="313"/>
      <c r="CH252" s="313"/>
      <c r="CI252" s="313"/>
      <c r="CJ252" s="313"/>
      <c r="CK252" s="313"/>
      <c r="CL252" s="313"/>
      <c r="CM252" s="313"/>
      <c r="CN252" s="313">
        <v>0</v>
      </c>
      <c r="CO252" s="319" t="b">
        <f t="shared" si="110"/>
        <v>0</v>
      </c>
      <c r="CP252" s="319" t="b">
        <f t="shared" si="111"/>
        <v>0</v>
      </c>
      <c r="CQ252" s="319" t="b">
        <f t="shared" si="113"/>
        <v>0</v>
      </c>
      <c r="CR252" s="319" t="b">
        <f t="shared" si="97"/>
        <v>0</v>
      </c>
      <c r="CS252" s="430" t="b">
        <f t="shared" si="102"/>
        <v>0</v>
      </c>
      <c r="CT252" s="302" t="str">
        <f t="shared" si="103"/>
        <v/>
      </c>
      <c r="CU252" s="302" t="b">
        <f t="shared" si="104"/>
        <v>1</v>
      </c>
      <c r="CV252" s="319" t="b">
        <f t="shared" si="105"/>
        <v>0</v>
      </c>
      <c r="CW252" s="302" t="str">
        <f>'Forside og oppsummering'!$K$2</f>
        <v>20230131_1336</v>
      </c>
      <c r="CX252" s="302">
        <f t="shared" si="106"/>
        <v>4</v>
      </c>
      <c r="CY252" s="302" t="str">
        <f t="shared" si="107"/>
        <v/>
      </c>
      <c r="CZ252" s="435" t="str">
        <f t="shared" si="98"/>
        <v>P4.3e</v>
      </c>
      <c r="DA252" s="330">
        <f>'Forside og oppsummering'!$E$23</f>
        <v>0</v>
      </c>
      <c r="DB252" s="302" t="str">
        <f t="shared" si="108"/>
        <v>Prosjekt 4</v>
      </c>
      <c r="DC252" s="330" t="str">
        <f t="shared" si="99"/>
        <v>Prosjektbeskrivelse: tjenesteutviklingsprosjekt 4.</v>
      </c>
      <c r="DD252" s="431" t="str">
        <f t="shared" si="100"/>
        <v>P4.3e</v>
      </c>
      <c r="DE252" s="302" t="str">
        <f t="shared" si="112"/>
        <v>P_.3e</v>
      </c>
      <c r="DF252" s="302" t="str">
        <f t="shared" si="109"/>
        <v>Gevinster og effekter</v>
      </c>
      <c r="DG252" s="328">
        <v>0</v>
      </c>
      <c r="DH252" s="328">
        <v>0</v>
      </c>
      <c r="DI252" s="328">
        <v>0</v>
      </c>
      <c r="DJ252" s="328">
        <v>0</v>
      </c>
      <c r="DK252" s="328">
        <v>0</v>
      </c>
      <c r="DL252" s="328">
        <v>0</v>
      </c>
      <c r="DM252" s="328">
        <v>0</v>
      </c>
      <c r="DN252" s="328">
        <v>0</v>
      </c>
      <c r="DO252" s="328" t="str">
        <v>20230131_1336</v>
      </c>
      <c r="DP252" s="328">
        <v>4</v>
      </c>
      <c r="EW252" s="275">
        <v>250</v>
      </c>
    </row>
    <row r="253" spans="82:153" x14ac:dyDescent="0.3">
      <c r="CD253" s="313">
        <v>0</v>
      </c>
      <c r="CE253" s="313">
        <v>0</v>
      </c>
      <c r="CF253" s="313" t="str">
        <v>Hvilke konkrete gevinster/effekter forventes tiltaket å gi, hvilken betydning kan det få for omlegging av praksis</v>
      </c>
      <c r="CG253" s="313"/>
      <c r="CH253" s="313"/>
      <c r="CI253" s="313"/>
      <c r="CJ253" s="313"/>
      <c r="CK253" s="313"/>
      <c r="CL253" s="313"/>
      <c r="CM253" s="313"/>
      <c r="CN253" s="313">
        <v>0</v>
      </c>
      <c r="CO253" s="319" t="b">
        <f t="shared" si="110"/>
        <v>0</v>
      </c>
      <c r="CP253" s="319" t="b">
        <f t="shared" si="111"/>
        <v>0</v>
      </c>
      <c r="CQ253" s="319" t="b">
        <f t="shared" si="113"/>
        <v>0</v>
      </c>
      <c r="CR253" s="319" t="b">
        <f t="shared" si="97"/>
        <v>1</v>
      </c>
      <c r="CS253" s="430" t="b">
        <f t="shared" si="102"/>
        <v>0</v>
      </c>
      <c r="CT253" s="302" t="str">
        <f t="shared" si="103"/>
        <v/>
      </c>
      <c r="CU253" s="302" t="b">
        <f t="shared" si="104"/>
        <v>1</v>
      </c>
      <c r="CV253" s="319" t="b">
        <f t="shared" si="105"/>
        <v>0</v>
      </c>
      <c r="CW253" s="302" t="str">
        <f>'Forside og oppsummering'!$K$2</f>
        <v>20230131_1336</v>
      </c>
      <c r="CX253" s="302">
        <f t="shared" si="106"/>
        <v>4</v>
      </c>
      <c r="CY253" s="302" t="str">
        <f t="shared" si="107"/>
        <v/>
      </c>
      <c r="CZ253" s="435">
        <f t="shared" si="98"/>
        <v>0</v>
      </c>
      <c r="DA253" s="330">
        <f>'Forside og oppsummering'!$E$23</f>
        <v>0</v>
      </c>
      <c r="DB253" s="302" t="str">
        <f t="shared" si="108"/>
        <v>Prosjekt 4</v>
      </c>
      <c r="DC253" s="330" t="str">
        <f t="shared" si="99"/>
        <v>Prosjektbeskrivelse: tjenesteutviklingsprosjekt 4.</v>
      </c>
      <c r="DD253" s="431">
        <f t="shared" si="100"/>
        <v>0</v>
      </c>
      <c r="DE253" s="302" t="e">
        <f t="shared" si="112"/>
        <v>#VALUE!</v>
      </c>
      <c r="DF253" s="302" t="str">
        <f t="shared" si="109"/>
        <v>Hvilke konkrete gevinster/effekter forventes tiltaket å gi, hvilken betydning kan det få for omlegging av praksis</v>
      </c>
      <c r="DG253" s="328">
        <v>0</v>
      </c>
      <c r="DH253" s="328">
        <v>0</v>
      </c>
      <c r="DI253" s="328">
        <v>0</v>
      </c>
      <c r="DJ253" s="328">
        <v>0</v>
      </c>
      <c r="DK253" s="328">
        <v>0</v>
      </c>
      <c r="DL253" s="328">
        <v>0</v>
      </c>
      <c r="DM253" s="328">
        <v>0</v>
      </c>
      <c r="DN253" s="328">
        <v>0</v>
      </c>
      <c r="DO253" s="328" t="str">
        <v>20230131_1336</v>
      </c>
      <c r="DP253" s="328">
        <v>4</v>
      </c>
      <c r="EW253" s="275">
        <v>251</v>
      </c>
    </row>
    <row r="254" spans="82:153" x14ac:dyDescent="0.3">
      <c r="CD254" s="313">
        <v>0</v>
      </c>
      <c r="CE254" s="313" t="str">
        <v>P4.3f</v>
      </c>
      <c r="CF254" s="313" t="str">
        <v>Risikofaktorer</v>
      </c>
      <c r="CG254" s="313"/>
      <c r="CH254" s="313"/>
      <c r="CI254" s="313"/>
      <c r="CJ254" s="313"/>
      <c r="CK254" s="313"/>
      <c r="CL254" s="313"/>
      <c r="CM254" s="313"/>
      <c r="CN254" s="313">
        <v>0</v>
      </c>
      <c r="CO254" s="319" t="b">
        <f t="shared" si="110"/>
        <v>0</v>
      </c>
      <c r="CP254" s="319" t="b">
        <f t="shared" si="111"/>
        <v>0</v>
      </c>
      <c r="CQ254" s="319" t="b">
        <f t="shared" si="113"/>
        <v>0</v>
      </c>
      <c r="CR254" s="319" t="b">
        <f t="shared" si="97"/>
        <v>0</v>
      </c>
      <c r="CS254" s="430" t="b">
        <f t="shared" si="102"/>
        <v>0</v>
      </c>
      <c r="CT254" s="302" t="str">
        <f t="shared" si="103"/>
        <v/>
      </c>
      <c r="CU254" s="302" t="b">
        <f t="shared" si="104"/>
        <v>1</v>
      </c>
      <c r="CV254" s="319" t="b">
        <f t="shared" si="105"/>
        <v>0</v>
      </c>
      <c r="CW254" s="302" t="str">
        <f>'Forside og oppsummering'!$K$2</f>
        <v>20230131_1336</v>
      </c>
      <c r="CX254" s="302">
        <f t="shared" si="106"/>
        <v>4</v>
      </c>
      <c r="CY254" s="302" t="str">
        <f t="shared" si="107"/>
        <v/>
      </c>
      <c r="CZ254" s="435" t="str">
        <f t="shared" si="98"/>
        <v>P4.3f</v>
      </c>
      <c r="DA254" s="330">
        <f>'Forside og oppsummering'!$E$23</f>
        <v>0</v>
      </c>
      <c r="DB254" s="302" t="str">
        <f t="shared" si="108"/>
        <v>Prosjekt 4</v>
      </c>
      <c r="DC254" s="330" t="str">
        <f t="shared" si="99"/>
        <v>Prosjektbeskrivelse: tjenesteutviklingsprosjekt 4.</v>
      </c>
      <c r="DD254" s="431" t="str">
        <f t="shared" si="100"/>
        <v>P4.3f</v>
      </c>
      <c r="DE254" s="302" t="str">
        <f t="shared" si="112"/>
        <v>P_.3f</v>
      </c>
      <c r="DF254" s="302" t="str">
        <f t="shared" si="109"/>
        <v>Risikofaktorer</v>
      </c>
      <c r="DG254" s="328">
        <v>0</v>
      </c>
      <c r="DH254" s="328">
        <v>0</v>
      </c>
      <c r="DI254" s="328">
        <v>0</v>
      </c>
      <c r="DJ254" s="328">
        <v>0</v>
      </c>
      <c r="DK254" s="328">
        <v>0</v>
      </c>
      <c r="DL254" s="328">
        <v>0</v>
      </c>
      <c r="DM254" s="328">
        <v>0</v>
      </c>
      <c r="DN254" s="328">
        <v>0</v>
      </c>
      <c r="DO254" s="328" t="str">
        <v>20230131_1336</v>
      </c>
      <c r="DP254" s="328">
        <v>4</v>
      </c>
      <c r="EW254" s="275">
        <v>252</v>
      </c>
    </row>
    <row r="255" spans="82:153" x14ac:dyDescent="0.3">
      <c r="CD255" s="313">
        <v>0</v>
      </c>
      <c r="CE255" s="313">
        <v>0</v>
      </c>
      <c r="CF255" s="313" t="str">
        <v>Hvilke faktorer gjør det usikkert at dere når målene, selv om dere mottar tilskudd fra Statsforvalteren?</v>
      </c>
      <c r="CG255" s="313"/>
      <c r="CH255" s="313"/>
      <c r="CI255" s="313"/>
      <c r="CJ255" s="313"/>
      <c r="CK255" s="313"/>
      <c r="CL255" s="313"/>
      <c r="CM255" s="313"/>
      <c r="CN255" s="313">
        <v>0</v>
      </c>
      <c r="CO255" s="319" t="b">
        <f t="shared" si="110"/>
        <v>0</v>
      </c>
      <c r="CP255" s="319" t="b">
        <f t="shared" si="111"/>
        <v>0</v>
      </c>
      <c r="CQ255" s="319" t="b">
        <f t="shared" si="113"/>
        <v>0</v>
      </c>
      <c r="CR255" s="319" t="b">
        <f t="shared" si="97"/>
        <v>1</v>
      </c>
      <c r="CS255" s="430" t="b">
        <f t="shared" si="102"/>
        <v>0</v>
      </c>
      <c r="CT255" s="302" t="str">
        <f t="shared" si="103"/>
        <v/>
      </c>
      <c r="CU255" s="302" t="b">
        <f t="shared" si="104"/>
        <v>1</v>
      </c>
      <c r="CV255" s="319" t="b">
        <f t="shared" si="105"/>
        <v>0</v>
      </c>
      <c r="CW255" s="302" t="str">
        <f>'Forside og oppsummering'!$K$2</f>
        <v>20230131_1336</v>
      </c>
      <c r="CX255" s="302">
        <f t="shared" si="106"/>
        <v>4</v>
      </c>
      <c r="CY255" s="302" t="str">
        <f t="shared" si="107"/>
        <v/>
      </c>
      <c r="CZ255" s="435">
        <f t="shared" si="98"/>
        <v>0</v>
      </c>
      <c r="DA255" s="330">
        <f>'Forside og oppsummering'!$E$23</f>
        <v>0</v>
      </c>
      <c r="DB255" s="302" t="str">
        <f t="shared" si="108"/>
        <v>Prosjekt 4</v>
      </c>
      <c r="DC255" s="330" t="str">
        <f t="shared" si="99"/>
        <v>Prosjektbeskrivelse: tjenesteutviklingsprosjekt 4.</v>
      </c>
      <c r="DD255" s="431">
        <f t="shared" si="100"/>
        <v>0</v>
      </c>
      <c r="DE255" s="302" t="e">
        <f t="shared" si="112"/>
        <v>#VALUE!</v>
      </c>
      <c r="DF255" s="302" t="str">
        <f t="shared" si="109"/>
        <v>Hvilke faktorer gjør det usikkert at dere når målene, selv om dere mottar tilskudd fra Statsforvalteren?</v>
      </c>
      <c r="DG255" s="328">
        <v>0</v>
      </c>
      <c r="DH255" s="328">
        <v>0</v>
      </c>
      <c r="DI255" s="328">
        <v>0</v>
      </c>
      <c r="DJ255" s="328">
        <v>0</v>
      </c>
      <c r="DK255" s="328">
        <v>0</v>
      </c>
      <c r="DL255" s="328">
        <v>0</v>
      </c>
      <c r="DM255" s="328">
        <v>0</v>
      </c>
      <c r="DN255" s="328">
        <v>0</v>
      </c>
      <c r="DO255" s="328" t="str">
        <v>20230131_1336</v>
      </c>
      <c r="DP255" s="328">
        <v>4</v>
      </c>
      <c r="EW255" s="436">
        <v>253</v>
      </c>
    </row>
    <row r="256" spans="82:153" x14ac:dyDescent="0.3">
      <c r="CD256" s="313">
        <v>0</v>
      </c>
      <c r="CE256" s="313" t="str">
        <v>P4.3g</v>
      </c>
      <c r="CF256" s="313" t="str">
        <v>Forankring internt i kommunen</v>
      </c>
      <c r="CG256" s="313"/>
      <c r="CH256" s="313"/>
      <c r="CI256" s="313"/>
      <c r="CJ256" s="313"/>
      <c r="CK256" s="313"/>
      <c r="CL256" s="313"/>
      <c r="CM256" s="313"/>
      <c r="CN256" s="313">
        <v>0</v>
      </c>
      <c r="CO256" s="319" t="b">
        <f t="shared" si="110"/>
        <v>0</v>
      </c>
      <c r="CP256" s="319" t="b">
        <f t="shared" si="111"/>
        <v>0</v>
      </c>
      <c r="CQ256" s="319" t="b">
        <f t="shared" si="113"/>
        <v>0</v>
      </c>
      <c r="CR256" s="319" t="b">
        <f t="shared" si="97"/>
        <v>0</v>
      </c>
      <c r="CS256" s="430" t="b">
        <f t="shared" si="102"/>
        <v>0</v>
      </c>
      <c r="CT256" s="302" t="str">
        <f t="shared" si="103"/>
        <v/>
      </c>
      <c r="CU256" s="302" t="b">
        <f t="shared" si="104"/>
        <v>1</v>
      </c>
      <c r="CV256" s="319" t="b">
        <f t="shared" si="105"/>
        <v>0</v>
      </c>
      <c r="CW256" s="302" t="str">
        <f>'Forside og oppsummering'!$K$2</f>
        <v>20230131_1336</v>
      </c>
      <c r="CX256" s="302">
        <f t="shared" si="106"/>
        <v>4</v>
      </c>
      <c r="CY256" s="302" t="str">
        <f t="shared" si="107"/>
        <v/>
      </c>
      <c r="CZ256" s="435" t="str">
        <f t="shared" si="98"/>
        <v>P4.3g</v>
      </c>
      <c r="DA256" s="330">
        <f>'Forside og oppsummering'!$E$23</f>
        <v>0</v>
      </c>
      <c r="DB256" s="302" t="str">
        <f t="shared" si="108"/>
        <v>Prosjekt 4</v>
      </c>
      <c r="DC256" s="330" t="str">
        <f t="shared" si="99"/>
        <v>Prosjektbeskrivelse: tjenesteutviklingsprosjekt 4.</v>
      </c>
      <c r="DD256" s="431" t="str">
        <f t="shared" si="100"/>
        <v>P4.3g</v>
      </c>
      <c r="DE256" s="302" t="str">
        <f t="shared" si="112"/>
        <v>P_.3g</v>
      </c>
      <c r="DF256" s="302" t="str">
        <f t="shared" si="109"/>
        <v>Forankring internt i kommunen</v>
      </c>
      <c r="DG256" s="328">
        <v>0</v>
      </c>
      <c r="DH256" s="328">
        <v>0</v>
      </c>
      <c r="DI256" s="328">
        <v>0</v>
      </c>
      <c r="DJ256" s="328">
        <v>0</v>
      </c>
      <c r="DK256" s="328">
        <v>0</v>
      </c>
      <c r="DL256" s="328">
        <v>0</v>
      </c>
      <c r="DM256" s="328">
        <v>0</v>
      </c>
      <c r="DN256" s="328">
        <v>0</v>
      </c>
      <c r="DO256" s="328" t="str">
        <v>20230131_1336</v>
      </c>
      <c r="DP256" s="328">
        <v>4</v>
      </c>
      <c r="EW256" s="275">
        <v>254</v>
      </c>
    </row>
    <row r="257" spans="81:153" x14ac:dyDescent="0.3">
      <c r="CD257" s="313">
        <v>0</v>
      </c>
      <c r="CE257" s="313">
        <v>0</v>
      </c>
      <c r="CF257" s="313" t="str">
        <v>• Beskriv hvordan tiltaket er forankret internt i kommunen, faglig og administrativt i både utviklings og implementeringsfasen.
• Beskriv kort tanker om overgang fra prosjekt til drift.</v>
      </c>
      <c r="CG257" s="313"/>
      <c r="CH257" s="313"/>
      <c r="CI257" s="313"/>
      <c r="CJ257" s="313"/>
      <c r="CK257" s="313"/>
      <c r="CL257" s="313"/>
      <c r="CM257" s="313"/>
      <c r="CN257" s="313">
        <v>0</v>
      </c>
      <c r="CO257" s="319" t="b">
        <f t="shared" si="110"/>
        <v>0</v>
      </c>
      <c r="CP257" s="319" t="b">
        <f t="shared" si="111"/>
        <v>0</v>
      </c>
      <c r="CQ257" s="319" t="b">
        <f t="shared" si="113"/>
        <v>0</v>
      </c>
      <c r="CR257" s="319" t="b">
        <f t="shared" si="97"/>
        <v>1</v>
      </c>
      <c r="CS257" s="430" t="b">
        <f t="shared" si="102"/>
        <v>0</v>
      </c>
      <c r="CT257" s="302" t="str">
        <f t="shared" si="103"/>
        <v/>
      </c>
      <c r="CU257" s="302" t="b">
        <f t="shared" si="104"/>
        <v>1</v>
      </c>
      <c r="CV257" s="319" t="b">
        <f t="shared" si="105"/>
        <v>0</v>
      </c>
      <c r="CW257" s="302" t="str">
        <f>'Forside og oppsummering'!$K$2</f>
        <v>20230131_1336</v>
      </c>
      <c r="CX257" s="302">
        <f t="shared" si="106"/>
        <v>4</v>
      </c>
      <c r="CY257" s="302" t="str">
        <f t="shared" si="107"/>
        <v/>
      </c>
      <c r="CZ257" s="435">
        <f t="shared" si="98"/>
        <v>0</v>
      </c>
      <c r="DA257" s="330">
        <f>'Forside og oppsummering'!$E$23</f>
        <v>0</v>
      </c>
      <c r="DB257" s="302" t="str">
        <f t="shared" si="108"/>
        <v>Prosjekt 4</v>
      </c>
      <c r="DC257" s="330" t="str">
        <f t="shared" si="99"/>
        <v>Prosjektbeskrivelse: tjenesteutviklingsprosjekt 4.</v>
      </c>
      <c r="DD257" s="431">
        <f t="shared" si="100"/>
        <v>0</v>
      </c>
      <c r="DE257" s="302" t="e">
        <f t="shared" si="112"/>
        <v>#VALUE!</v>
      </c>
      <c r="DF257" s="302" t="str">
        <f t="shared" si="109"/>
        <v>• Beskriv hvordan tiltaket er forankret internt i kommunen, faglig og administrativt i både utviklings og implementeringsfasen.
• Beskriv kort tanker om overgang fra prosjekt til drift.</v>
      </c>
      <c r="DG257" s="328">
        <v>0</v>
      </c>
      <c r="DH257" s="328">
        <v>0</v>
      </c>
      <c r="DI257" s="328">
        <v>0</v>
      </c>
      <c r="DJ257" s="328">
        <v>0</v>
      </c>
      <c r="DK257" s="328">
        <v>0</v>
      </c>
      <c r="DL257" s="328">
        <v>0</v>
      </c>
      <c r="DM257" s="328">
        <v>0</v>
      </c>
      <c r="DN257" s="328">
        <v>0</v>
      </c>
      <c r="DO257" s="328" t="str">
        <v>20230131_1336</v>
      </c>
      <c r="DP257" s="328">
        <v>4</v>
      </c>
      <c r="EW257" s="275">
        <v>255</v>
      </c>
    </row>
    <row r="258" spans="81:153" x14ac:dyDescent="0.3">
      <c r="CD258" s="313">
        <v>0</v>
      </c>
      <c r="CE258" s="313" t="str">
        <v>P4.3h</v>
      </c>
      <c r="CF258" s="313" t="str">
        <v>Kontrolltiltak</v>
      </c>
      <c r="CG258" s="313"/>
      <c r="CH258" s="313"/>
      <c r="CI258" s="313"/>
      <c r="CJ258" s="313"/>
      <c r="CK258" s="313"/>
      <c r="CL258" s="313"/>
      <c r="CM258" s="313"/>
      <c r="CN258" s="313">
        <v>0</v>
      </c>
      <c r="CO258" s="319" t="b">
        <f t="shared" si="110"/>
        <v>0</v>
      </c>
      <c r="CP258" s="319" t="b">
        <f t="shared" si="111"/>
        <v>0</v>
      </c>
      <c r="CQ258" s="319" t="b">
        <f t="shared" si="113"/>
        <v>0</v>
      </c>
      <c r="CR258" s="319" t="b">
        <f t="shared" si="97"/>
        <v>0</v>
      </c>
      <c r="CS258" s="430" t="b">
        <f t="shared" si="102"/>
        <v>0</v>
      </c>
      <c r="CT258" s="302" t="str">
        <f t="shared" si="103"/>
        <v/>
      </c>
      <c r="CU258" s="302" t="b">
        <f t="shared" si="104"/>
        <v>1</v>
      </c>
      <c r="CV258" s="319" t="b">
        <f t="shared" si="105"/>
        <v>0</v>
      </c>
      <c r="CW258" s="302" t="str">
        <f>'Forside og oppsummering'!$K$2</f>
        <v>20230131_1336</v>
      </c>
      <c r="CX258" s="302">
        <f t="shared" si="106"/>
        <v>4</v>
      </c>
      <c r="CY258" s="302" t="str">
        <f t="shared" si="107"/>
        <v/>
      </c>
      <c r="CZ258" s="435" t="str">
        <f t="shared" si="98"/>
        <v>P4.3h</v>
      </c>
      <c r="DA258" s="330">
        <f>'Forside og oppsummering'!$E$23</f>
        <v>0</v>
      </c>
      <c r="DB258" s="302" t="str">
        <f t="shared" si="108"/>
        <v>Prosjekt 4</v>
      </c>
      <c r="DC258" s="330" t="str">
        <f t="shared" si="99"/>
        <v>Prosjektbeskrivelse: tjenesteutviklingsprosjekt 4.</v>
      </c>
      <c r="DD258" s="431" t="str">
        <f t="shared" si="100"/>
        <v>P4.3h</v>
      </c>
      <c r="DE258" s="302" t="str">
        <f t="shared" si="112"/>
        <v>P_.3h</v>
      </c>
      <c r="DF258" s="302" t="str">
        <f t="shared" si="109"/>
        <v>Kontrolltiltak</v>
      </c>
      <c r="DG258" s="328">
        <v>0</v>
      </c>
      <c r="DH258" s="328">
        <v>0</v>
      </c>
      <c r="DI258" s="328">
        <v>0</v>
      </c>
      <c r="DJ258" s="328">
        <v>0</v>
      </c>
      <c r="DK258" s="328">
        <v>0</v>
      </c>
      <c r="DL258" s="328">
        <v>0</v>
      </c>
      <c r="DM258" s="328">
        <v>0</v>
      </c>
      <c r="DN258" s="328">
        <v>0</v>
      </c>
      <c r="DO258" s="328" t="str">
        <v>20230131_1336</v>
      </c>
      <c r="DP258" s="328">
        <v>4</v>
      </c>
      <c r="EW258" s="275">
        <v>256</v>
      </c>
    </row>
    <row r="259" spans="81:153" x14ac:dyDescent="0.3">
      <c r="CD259" s="313">
        <v>0</v>
      </c>
      <c r="CE259" s="313">
        <v>0</v>
      </c>
      <c r="CF259"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259" s="313"/>
      <c r="CH259" s="313"/>
      <c r="CI259" s="313"/>
      <c r="CJ259" s="313"/>
      <c r="CK259" s="313"/>
      <c r="CL259" s="313"/>
      <c r="CM259" s="313"/>
      <c r="CN259" s="313">
        <v>0</v>
      </c>
      <c r="CO259" s="319" t="b">
        <f t="shared" si="110"/>
        <v>0</v>
      </c>
      <c r="CP259" s="319" t="b">
        <f t="shared" si="111"/>
        <v>0</v>
      </c>
      <c r="CQ259" s="319" t="b">
        <f t="shared" si="113"/>
        <v>0</v>
      </c>
      <c r="CR259" s="319" t="b">
        <f t="shared" ref="CR259:CR322" si="114">AND(CD259=0,OR(CE259=0,CF259=0))</f>
        <v>1</v>
      </c>
      <c r="CS259" s="430" t="b">
        <f t="shared" si="102"/>
        <v>1</v>
      </c>
      <c r="CT259" s="302" t="str">
        <f t="shared" si="103"/>
        <v/>
      </c>
      <c r="CU259" s="302" t="b">
        <f t="shared" si="104"/>
        <v>1</v>
      </c>
      <c r="CV259" s="319" t="b">
        <f t="shared" si="105"/>
        <v>0</v>
      </c>
      <c r="CW259" s="302" t="str">
        <f>'Forside og oppsummering'!$K$2</f>
        <v>20230131_1336</v>
      </c>
      <c r="CX259" s="302">
        <f t="shared" si="106"/>
        <v>6</v>
      </c>
      <c r="CY259" s="302" t="str">
        <f t="shared" si="107"/>
        <v/>
      </c>
      <c r="CZ259" s="435">
        <f t="shared" si="98"/>
        <v>0</v>
      </c>
      <c r="DA259" s="330">
        <f>'Forside og oppsummering'!$E$23</f>
        <v>0</v>
      </c>
      <c r="DB259" s="302" t="str">
        <f t="shared" si="108"/>
        <v>Prosjekt 4</v>
      </c>
      <c r="DC259" s="330" t="str">
        <f t="shared" si="99"/>
        <v>Prosjektbeskrivelse: tjenesteutviklingsprosjekt 4.</v>
      </c>
      <c r="DD259" s="431" t="str">
        <f t="shared" si="100"/>
        <v>P4.3h_end</v>
      </c>
      <c r="DE259" s="302" t="str">
        <f t="shared" si="112"/>
        <v>P_.3h_end</v>
      </c>
      <c r="DF259" s="302" t="str">
        <f t="shared" si="109"/>
        <v/>
      </c>
      <c r="DG259" s="328">
        <v>0</v>
      </c>
      <c r="DH259" s="328">
        <v>0</v>
      </c>
      <c r="DI259" s="328">
        <v>0</v>
      </c>
      <c r="DJ259" s="328">
        <v>0</v>
      </c>
      <c r="DK259" s="328">
        <v>0</v>
      </c>
      <c r="DL259" s="328">
        <v>0</v>
      </c>
      <c r="DM259" s="328">
        <v>0</v>
      </c>
      <c r="DN259" s="328">
        <v>0</v>
      </c>
      <c r="DO259" s="328" t="str">
        <v>20230131_1336</v>
      </c>
      <c r="DP259" s="328">
        <v>6</v>
      </c>
      <c r="EW259" s="275">
        <v>257</v>
      </c>
    </row>
    <row r="260" spans="81:153" x14ac:dyDescent="0.3">
      <c r="CD260" s="314" t="str">
        <f>'Prosjekt 4'!$C$44</f>
        <v>P4.4</v>
      </c>
      <c r="CE260" s="314" t="str">
        <f>'Prosjekt 4'!$D$44</f>
        <v>Samarbeidspartnere i tjenesteutviklingsprosjekt 4.</v>
      </c>
      <c r="CF260" s="314"/>
      <c r="CG260" s="314"/>
      <c r="CH260" s="314"/>
      <c r="CI260" s="314"/>
      <c r="CJ260" s="314"/>
      <c r="CK260" s="314"/>
      <c r="CL260" s="314"/>
      <c r="CM260" s="314"/>
      <c r="CN260" s="314"/>
      <c r="CO260" s="319" t="b">
        <f t="shared" si="110"/>
        <v>1</v>
      </c>
      <c r="CP260" s="319" t="b">
        <f t="shared" si="111"/>
        <v>0</v>
      </c>
      <c r="CQ260" s="319" t="b">
        <f t="shared" si="113"/>
        <v>0</v>
      </c>
      <c r="CR260" s="319" t="b">
        <f t="shared" si="114"/>
        <v>0</v>
      </c>
      <c r="CS260" s="430" t="b">
        <f t="shared" si="102"/>
        <v>0</v>
      </c>
      <c r="CT260" s="302" t="str">
        <f t="shared" si="103"/>
        <v/>
      </c>
      <c r="CU260" s="302" t="b">
        <f t="shared" si="104"/>
        <v>1</v>
      </c>
      <c r="CV260" s="319" t="b">
        <f t="shared" si="105"/>
        <v>0</v>
      </c>
      <c r="CW260" s="302" t="str">
        <f>'Forside og oppsummering'!$K$2</f>
        <v>20230131_1336</v>
      </c>
      <c r="CX260" s="302">
        <f t="shared" si="106"/>
        <v>2</v>
      </c>
      <c r="CY260" s="302" t="str">
        <f t="shared" si="107"/>
        <v/>
      </c>
      <c r="CZ260" s="435" t="str">
        <f t="shared" ref="CZ260:CZ323" si="115">IF(CX260&lt;3,CD260,CE260)</f>
        <v>P4.4</v>
      </c>
      <c r="DA260" s="330">
        <f>'Forside og oppsummering'!$E$23</f>
        <v>0</v>
      </c>
      <c r="DB260" s="302" t="str">
        <f t="shared" si="108"/>
        <v>Prosjekt 4</v>
      </c>
      <c r="DC260" s="330" t="str">
        <f t="shared" ref="DC260:DC323" si="116">IF(CX260=1,"",IF(CX260=2,CE260,DC259))</f>
        <v>Samarbeidspartnere i tjenesteutviklingsprosjekt 4.</v>
      </c>
      <c r="DD260" s="431" t="str">
        <f t="shared" ref="DD260:DD323" si="117">IF(CX260=6,_xlfn.CONCAT(CZ259,"_end"),IF(CX260=5,_xlfn.CONCAT(CZ260,"_saksbehandlerkommentar"),CZ260))</f>
        <v>P4.4</v>
      </c>
      <c r="DE260" s="302" t="str">
        <f t="shared" si="112"/>
        <v>P_.4</v>
      </c>
      <c r="DF260" s="302">
        <f t="shared" si="109"/>
        <v>0</v>
      </c>
      <c r="DG260" s="328">
        <v>0</v>
      </c>
      <c r="DH260" s="328">
        <v>0</v>
      </c>
      <c r="DI260" s="328">
        <v>0</v>
      </c>
      <c r="DJ260" s="328">
        <v>0</v>
      </c>
      <c r="DK260" s="328">
        <v>0</v>
      </c>
      <c r="DL260" s="328">
        <v>0</v>
      </c>
      <c r="DM260" s="328">
        <v>0</v>
      </c>
      <c r="DN260" s="328">
        <v>0</v>
      </c>
      <c r="DO260" s="328" t="str">
        <v>20230131_1336</v>
      </c>
      <c r="DP260" s="328">
        <v>2</v>
      </c>
      <c r="EW260" s="275">
        <v>258</v>
      </c>
    </row>
    <row r="261" spans="81:153" x14ac:dyDescent="0.3">
      <c r="CD261" s="314"/>
      <c r="CE261" s="314" t="str">
        <f>_xlfn.CONCAT(CD260,"a")</f>
        <v>P4.4a</v>
      </c>
      <c r="CF261" s="275" t="s">
        <v>265</v>
      </c>
      <c r="CG261" s="314"/>
      <c r="CH261" s="314"/>
      <c r="CI261" s="314"/>
      <c r="CJ261" s="314"/>
      <c r="CK261" s="314"/>
      <c r="CL261" s="314"/>
      <c r="CM261" s="314"/>
      <c r="CN261" s="314">
        <f>'Prosjekt 4'!$D$46</f>
        <v>0</v>
      </c>
      <c r="CO261" s="319" t="b">
        <f t="shared" si="110"/>
        <v>0</v>
      </c>
      <c r="CP261" s="319" t="b">
        <f t="shared" si="111"/>
        <v>0</v>
      </c>
      <c r="CQ261" s="319" t="b">
        <f t="shared" si="113"/>
        <v>0</v>
      </c>
      <c r="CR261" s="319" t="b">
        <f t="shared" si="114"/>
        <v>0</v>
      </c>
      <c r="CS261" s="430" t="b">
        <f t="shared" ref="CS261:CS324" si="118">OR(CO262,CF259="Søknad")</f>
        <v>0</v>
      </c>
      <c r="CT261" s="302" t="str">
        <f t="shared" ref="CT261:CT324" si="119">IF(CX261=1,AND(COUNTIF(CN263:CN266,0)=COUNTA(CN263:CN266),SUM(CJ301:CN331)=0),"")</f>
        <v/>
      </c>
      <c r="CU261" s="302" t="b">
        <f t="shared" ref="CU261:CU324" si="120">IF(CT261="",CU260,CT261)</f>
        <v>1</v>
      </c>
      <c r="CV261" s="319" t="b">
        <f t="shared" ref="CV261:CV324" si="121">IF(CU261,FALSE,OR(NOT(AND(CR261,CO262=FALSE)),CS261,CP261))</f>
        <v>0</v>
      </c>
      <c r="CW261" s="302" t="str">
        <f>'Forside og oppsummering'!$K$2</f>
        <v>20230131_1336</v>
      </c>
      <c r="CX261" s="302">
        <f t="shared" ref="CX261:CX324" si="122">IF(LEN(CD261)=3,1,IF(CQ261,7,IF(CQ260,5,IF(CS261,6,IF(CO261,2,4)))))</f>
        <v>4</v>
      </c>
      <c r="CY261" s="302" t="str">
        <f t="shared" ref="CY261:CY324" si="123">IF(CX261=1,RIGHT(LEFT(CD261,2),1),"")</f>
        <v/>
      </c>
      <c r="CZ261" s="435" t="str">
        <f t="shared" si="115"/>
        <v>P4.4a</v>
      </c>
      <c r="DA261" s="330">
        <f>'Forside og oppsummering'!$E$23</f>
        <v>0</v>
      </c>
      <c r="DB261" s="302" t="str">
        <f t="shared" ref="DB261:DB324" si="124">IF(CY261="",DB260,_xlfn.CONCAT($CY$2," ",CY261))</f>
        <v>Prosjekt 4</v>
      </c>
      <c r="DC261" s="330" t="str">
        <f t="shared" si="116"/>
        <v>Samarbeidspartnere i tjenesteutviklingsprosjekt 4.</v>
      </c>
      <c r="DD261" s="431" t="str">
        <f t="shared" si="117"/>
        <v>P4.4a</v>
      </c>
      <c r="DE261" s="302" t="str">
        <f t="shared" si="112"/>
        <v>P_.4a</v>
      </c>
      <c r="DF261" s="302" t="str">
        <f t="shared" ref="DF261:DF324" si="125">IF(CX261=6,"",CF261)</f>
        <v>Samarbeidspartnere</v>
      </c>
      <c r="DG261" s="328">
        <v>0</v>
      </c>
      <c r="DH261" s="328">
        <v>0</v>
      </c>
      <c r="DI261" s="328">
        <v>0</v>
      </c>
      <c r="DJ261" s="328">
        <v>0</v>
      </c>
      <c r="DK261" s="328">
        <v>0</v>
      </c>
      <c r="DL261" s="328">
        <v>0</v>
      </c>
      <c r="DM261" s="328">
        <v>0</v>
      </c>
      <c r="DN261" s="328">
        <v>0</v>
      </c>
      <c r="DO261" s="328" t="str">
        <v>20230131_1336</v>
      </c>
      <c r="DP261" s="328">
        <v>4</v>
      </c>
      <c r="EW261" s="275">
        <v>259</v>
      </c>
    </row>
    <row r="262" spans="81:153" x14ac:dyDescent="0.3">
      <c r="CC262" s="302" t="str">
        <f>'Prosjekt 4'!$D$50</f>
        <v>P4.5  Alle estimerte kostnader for tjenesteutviklingsprosjektet (I året det søkes for)</v>
      </c>
      <c r="CO262" s="319" t="b">
        <f t="shared" ref="CO262:CO325" si="126">CD262&gt;""</f>
        <v>0</v>
      </c>
      <c r="CP262" s="319" t="b">
        <f t="shared" ref="CP262:CP325" si="127">OR(CF261="Søknad",CF260="Søknad")</f>
        <v>0</v>
      </c>
      <c r="CQ262" s="319" t="b">
        <f t="shared" si="113"/>
        <v>0</v>
      </c>
      <c r="CR262" s="319" t="b">
        <f t="shared" si="114"/>
        <v>1</v>
      </c>
      <c r="CS262" s="430" t="b">
        <f t="shared" si="118"/>
        <v>1</v>
      </c>
      <c r="CT262" s="302" t="str">
        <f t="shared" si="119"/>
        <v/>
      </c>
      <c r="CU262" s="302" t="b">
        <f t="shared" si="120"/>
        <v>1</v>
      </c>
      <c r="CV262" s="319" t="b">
        <f t="shared" si="121"/>
        <v>0</v>
      </c>
      <c r="CW262" s="302" t="str">
        <f>'Forside og oppsummering'!$K$2</f>
        <v>20230131_1336</v>
      </c>
      <c r="CX262" s="302">
        <f t="shared" si="122"/>
        <v>6</v>
      </c>
      <c r="CY262" s="302" t="str">
        <f t="shared" si="123"/>
        <v/>
      </c>
      <c r="CZ262" s="435">
        <f t="shared" si="115"/>
        <v>0</v>
      </c>
      <c r="DA262" s="330">
        <f>'Forside og oppsummering'!$E$23</f>
        <v>0</v>
      </c>
      <c r="DB262" s="302" t="str">
        <f t="shared" si="124"/>
        <v>Prosjekt 4</v>
      </c>
      <c r="DC262" s="330" t="str">
        <f t="shared" si="116"/>
        <v>Samarbeidspartnere i tjenesteutviklingsprosjekt 4.</v>
      </c>
      <c r="DD262" s="431" t="str">
        <f t="shared" si="117"/>
        <v>P4.4a_end</v>
      </c>
      <c r="DE262" s="302" t="str">
        <f t="shared" si="112"/>
        <v>P_.4a_end</v>
      </c>
      <c r="DF262" s="302" t="str">
        <f t="shared" si="125"/>
        <v/>
      </c>
      <c r="DG262" s="328">
        <v>0</v>
      </c>
      <c r="DH262" s="328">
        <v>0</v>
      </c>
      <c r="DI262" s="328">
        <v>0</v>
      </c>
      <c r="DJ262" s="328">
        <v>0</v>
      </c>
      <c r="DK262" s="328">
        <v>0</v>
      </c>
      <c r="DL262" s="328">
        <v>0</v>
      </c>
      <c r="DM262" s="328">
        <v>0</v>
      </c>
      <c r="DN262" s="328">
        <v>0</v>
      </c>
      <c r="DO262" s="328" t="str">
        <v>20230131_1336</v>
      </c>
      <c r="DP262" s="328">
        <v>6</v>
      </c>
      <c r="EW262" s="436">
        <v>260</v>
      </c>
    </row>
    <row r="263" spans="81:153" x14ac:dyDescent="0.3">
      <c r="CC263" s="302">
        <f>FIND(" ",CC262)</f>
        <v>5</v>
      </c>
      <c r="CD263" s="315" t="str">
        <f>LEFT(CC262,CC263)</f>
        <v xml:space="preserve">P4.5 </v>
      </c>
      <c r="CE263" s="315" t="str">
        <f>RIGHT(CC262,LEN(CC262)-CC263-1)</f>
        <v>Alle estimerte kostnader for tjenesteutviklingsprosjektet (I året det søkes for)</v>
      </c>
      <c r="CF263" s="315"/>
      <c r="CG263" s="315"/>
      <c r="CH263" s="315"/>
      <c r="CI263" s="315"/>
      <c r="CJ263" s="315"/>
      <c r="CK263" s="315"/>
      <c r="CL263" s="315"/>
      <c r="CM263" s="315"/>
      <c r="CN263" s="315"/>
      <c r="CO263" s="319" t="b">
        <f t="shared" si="126"/>
        <v>1</v>
      </c>
      <c r="CP263" s="319" t="b">
        <f t="shared" si="127"/>
        <v>0</v>
      </c>
      <c r="CQ263" s="319" t="b">
        <f t="shared" si="113"/>
        <v>0</v>
      </c>
      <c r="CR263" s="319" t="b">
        <f t="shared" si="114"/>
        <v>0</v>
      </c>
      <c r="CS263" s="430" t="b">
        <f t="shared" si="118"/>
        <v>0</v>
      </c>
      <c r="CT263" s="302" t="str">
        <f t="shared" si="119"/>
        <v/>
      </c>
      <c r="CU263" s="302" t="b">
        <f t="shared" si="120"/>
        <v>1</v>
      </c>
      <c r="CV263" s="319" t="b">
        <f t="shared" si="121"/>
        <v>0</v>
      </c>
      <c r="CW263" s="302" t="str">
        <f>'Forside og oppsummering'!$K$2</f>
        <v>20230131_1336</v>
      </c>
      <c r="CX263" s="302">
        <f t="shared" si="122"/>
        <v>2</v>
      </c>
      <c r="CY263" s="302" t="str">
        <f t="shared" si="123"/>
        <v/>
      </c>
      <c r="CZ263" s="435" t="str">
        <f t="shared" si="115"/>
        <v xml:space="preserve">P4.5 </v>
      </c>
      <c r="DA263" s="330">
        <f>'Forside og oppsummering'!$E$23</f>
        <v>0</v>
      </c>
      <c r="DB263" s="302" t="str">
        <f t="shared" si="124"/>
        <v>Prosjekt 4</v>
      </c>
      <c r="DC263" s="330" t="str">
        <f t="shared" si="116"/>
        <v>Alle estimerte kostnader for tjenesteutviklingsprosjektet (I året det søkes for)</v>
      </c>
      <c r="DD263" s="431" t="str">
        <f t="shared" si="117"/>
        <v xml:space="preserve">P4.5 </v>
      </c>
      <c r="DE263" s="302" t="str">
        <f t="shared" ref="DE263:DE326" si="128">_xlfn.CONCAT("P_",RIGHT(DD263,LEN(DD263)-2))</f>
        <v xml:space="preserve">P_.5 </v>
      </c>
      <c r="DF263" s="302">
        <f t="shared" si="125"/>
        <v>0</v>
      </c>
      <c r="DG263" s="328">
        <v>0</v>
      </c>
      <c r="DH263" s="328">
        <v>0</v>
      </c>
      <c r="DI263" s="328">
        <v>0</v>
      </c>
      <c r="DJ263" s="328">
        <v>0</v>
      </c>
      <c r="DK263" s="328">
        <v>0</v>
      </c>
      <c r="DL263" s="328">
        <v>0</v>
      </c>
      <c r="DM263" s="328">
        <v>0</v>
      </c>
      <c r="DN263" s="328">
        <v>0</v>
      </c>
      <c r="DO263" s="328" t="str">
        <v>20230131_1336</v>
      </c>
      <c r="DP263" s="328">
        <v>2</v>
      </c>
      <c r="EW263" s="275">
        <v>261</v>
      </c>
    </row>
    <row r="264" spans="81:153" x14ac:dyDescent="0.3">
      <c r="CD264" s="315" cm="1">
        <f t="array" ref="CD264:CF271">'Prosjekt 4'!$C$52:$E$59</f>
        <v>0</v>
      </c>
      <c r="CE264" s="315" t="str">
        <v>P4.5a</v>
      </c>
      <c r="CF264" s="315" t="str">
        <v>Lønnsutgifter med sosiale utgifter</v>
      </c>
      <c r="CG264" s="315"/>
      <c r="CH264" s="315"/>
      <c r="CI264" s="315"/>
      <c r="CJ264" s="315"/>
      <c r="CK264" s="315"/>
      <c r="CL264" s="315"/>
      <c r="CM264" s="315"/>
      <c r="CN264" s="315" cm="1">
        <f t="array" ref="CN264:CN276">'Prosjekt 4'!$F$52:$F$64</f>
        <v>0</v>
      </c>
      <c r="CO264" s="319" t="b">
        <f t="shared" si="126"/>
        <v>0</v>
      </c>
      <c r="CP264" s="319" t="b">
        <f t="shared" si="127"/>
        <v>0</v>
      </c>
      <c r="CQ264" s="319" t="b">
        <f t="shared" si="113"/>
        <v>0</v>
      </c>
      <c r="CR264" s="319" t="b">
        <f t="shared" si="114"/>
        <v>0</v>
      </c>
      <c r="CS264" s="430" t="b">
        <f t="shared" si="118"/>
        <v>0</v>
      </c>
      <c r="CT264" s="302" t="str">
        <f t="shared" si="119"/>
        <v/>
      </c>
      <c r="CU264" s="302" t="b">
        <f t="shared" si="120"/>
        <v>1</v>
      </c>
      <c r="CV264" s="319" t="b">
        <f t="shared" si="121"/>
        <v>0</v>
      </c>
      <c r="CW264" s="302" t="str">
        <f>'Forside og oppsummering'!$K$2</f>
        <v>20230131_1336</v>
      </c>
      <c r="CX264" s="302">
        <f t="shared" si="122"/>
        <v>4</v>
      </c>
      <c r="CY264" s="302" t="str">
        <f t="shared" si="123"/>
        <v/>
      </c>
      <c r="CZ264" s="435" t="str">
        <f t="shared" si="115"/>
        <v>P4.5a</v>
      </c>
      <c r="DA264" s="330">
        <f>'Forside og oppsummering'!$E$23</f>
        <v>0</v>
      </c>
      <c r="DB264" s="302" t="str">
        <f t="shared" si="124"/>
        <v>Prosjekt 4</v>
      </c>
      <c r="DC264" s="330" t="str">
        <f t="shared" si="116"/>
        <v>Alle estimerte kostnader for tjenesteutviklingsprosjektet (I året det søkes for)</v>
      </c>
      <c r="DD264" s="431" t="str">
        <f t="shared" si="117"/>
        <v>P4.5a</v>
      </c>
      <c r="DE264" s="302" t="str">
        <f t="shared" si="128"/>
        <v>P_.5a</v>
      </c>
      <c r="DF264" s="302" t="str">
        <f t="shared" si="125"/>
        <v>Lønnsutgifter med sosiale utgifter</v>
      </c>
      <c r="DG264" s="328">
        <v>0</v>
      </c>
      <c r="DH264" s="328">
        <v>0</v>
      </c>
      <c r="DI264" s="328">
        <v>0</v>
      </c>
      <c r="DJ264" s="328">
        <v>0</v>
      </c>
      <c r="DK264" s="328">
        <v>0</v>
      </c>
      <c r="DL264" s="328">
        <v>0</v>
      </c>
      <c r="DM264" s="328">
        <v>0</v>
      </c>
      <c r="DN264" s="328">
        <v>0</v>
      </c>
      <c r="DO264" s="328" t="str">
        <v>20230131_1336</v>
      </c>
      <c r="DP264" s="328">
        <v>4</v>
      </c>
      <c r="EW264" s="275">
        <v>262</v>
      </c>
    </row>
    <row r="265" spans="81:153" x14ac:dyDescent="0.3">
      <c r="CD265" s="315">
        <v>0</v>
      </c>
      <c r="CE265" s="315" t="str">
        <v>P4.5b</v>
      </c>
      <c r="CF265" s="315" t="str">
        <v>Reiseutgifter, arrangement, møter, konferanser</v>
      </c>
      <c r="CG265" s="315"/>
      <c r="CH265" s="315"/>
      <c r="CI265" s="315"/>
      <c r="CJ265" s="315"/>
      <c r="CK265" s="315"/>
      <c r="CL265" s="315"/>
      <c r="CM265" s="315"/>
      <c r="CN265" s="315">
        <v>0</v>
      </c>
      <c r="CO265" s="319" t="b">
        <f t="shared" si="126"/>
        <v>0</v>
      </c>
      <c r="CP265" s="319" t="b">
        <f t="shared" si="127"/>
        <v>0</v>
      </c>
      <c r="CQ265" s="319" t="b">
        <f t="shared" si="113"/>
        <v>0</v>
      </c>
      <c r="CR265" s="319" t="b">
        <f t="shared" si="114"/>
        <v>0</v>
      </c>
      <c r="CS265" s="430" t="b">
        <f t="shared" si="118"/>
        <v>0</v>
      </c>
      <c r="CT265" s="302" t="str">
        <f t="shared" si="119"/>
        <v/>
      </c>
      <c r="CU265" s="302" t="b">
        <f t="shared" si="120"/>
        <v>1</v>
      </c>
      <c r="CV265" s="319" t="b">
        <f t="shared" si="121"/>
        <v>0</v>
      </c>
      <c r="CW265" s="302" t="str">
        <f>'Forside og oppsummering'!$K$2</f>
        <v>20230131_1336</v>
      </c>
      <c r="CX265" s="302">
        <f t="shared" si="122"/>
        <v>4</v>
      </c>
      <c r="CY265" s="302" t="str">
        <f t="shared" si="123"/>
        <v/>
      </c>
      <c r="CZ265" s="435" t="str">
        <f t="shared" si="115"/>
        <v>P4.5b</v>
      </c>
      <c r="DA265" s="330">
        <f>'Forside og oppsummering'!$E$23</f>
        <v>0</v>
      </c>
      <c r="DB265" s="302" t="str">
        <f t="shared" si="124"/>
        <v>Prosjekt 4</v>
      </c>
      <c r="DC265" s="330" t="str">
        <f t="shared" si="116"/>
        <v>Alle estimerte kostnader for tjenesteutviklingsprosjektet (I året det søkes for)</v>
      </c>
      <c r="DD265" s="431" t="str">
        <f t="shared" si="117"/>
        <v>P4.5b</v>
      </c>
      <c r="DE265" s="302" t="str">
        <f t="shared" si="128"/>
        <v>P_.5b</v>
      </c>
      <c r="DF265" s="302" t="str">
        <f t="shared" si="125"/>
        <v>Reiseutgifter, arrangement, møter, konferanser</v>
      </c>
      <c r="DG265" s="328">
        <v>0</v>
      </c>
      <c r="DH265" s="328">
        <v>0</v>
      </c>
      <c r="DI265" s="328">
        <v>0</v>
      </c>
      <c r="DJ265" s="328">
        <v>0</v>
      </c>
      <c r="DK265" s="328">
        <v>0</v>
      </c>
      <c r="DL265" s="328">
        <v>0</v>
      </c>
      <c r="DM265" s="328">
        <v>0</v>
      </c>
      <c r="DN265" s="328">
        <v>0</v>
      </c>
      <c r="DO265" s="328" t="str">
        <v>20230131_1336</v>
      </c>
      <c r="DP265" s="328">
        <v>4</v>
      </c>
      <c r="EW265" s="275">
        <v>263</v>
      </c>
    </row>
    <row r="266" spans="81:153" x14ac:dyDescent="0.3">
      <c r="CD266" s="315">
        <v>0</v>
      </c>
      <c r="CE266" s="315" t="str">
        <v>P4.5c</v>
      </c>
      <c r="CF266" s="315" t="str">
        <v>Konsulenttjenester</v>
      </c>
      <c r="CG266" s="315"/>
      <c r="CH266" s="315"/>
      <c r="CI266" s="315"/>
      <c r="CJ266" s="315"/>
      <c r="CK266" s="315"/>
      <c r="CL266" s="315"/>
      <c r="CM266" s="315"/>
      <c r="CN266" s="315">
        <v>0</v>
      </c>
      <c r="CO266" s="319" t="b">
        <f t="shared" si="126"/>
        <v>0</v>
      </c>
      <c r="CP266" s="319" t="b">
        <f t="shared" si="127"/>
        <v>0</v>
      </c>
      <c r="CQ266" s="319" t="b">
        <f t="shared" si="113"/>
        <v>0</v>
      </c>
      <c r="CR266" s="319" t="b">
        <f t="shared" si="114"/>
        <v>0</v>
      </c>
      <c r="CS266" s="430" t="b">
        <f t="shared" si="118"/>
        <v>0</v>
      </c>
      <c r="CT266" s="302" t="str">
        <f t="shared" si="119"/>
        <v/>
      </c>
      <c r="CU266" s="302" t="b">
        <f t="shared" si="120"/>
        <v>1</v>
      </c>
      <c r="CV266" s="319" t="b">
        <f t="shared" si="121"/>
        <v>0</v>
      </c>
      <c r="CW266" s="302" t="str">
        <f>'Forside og oppsummering'!$K$2</f>
        <v>20230131_1336</v>
      </c>
      <c r="CX266" s="302">
        <f t="shared" si="122"/>
        <v>4</v>
      </c>
      <c r="CY266" s="302" t="str">
        <f t="shared" si="123"/>
        <v/>
      </c>
      <c r="CZ266" s="435" t="str">
        <f t="shared" si="115"/>
        <v>P4.5c</v>
      </c>
      <c r="DA266" s="330">
        <f>'Forside og oppsummering'!$E$23</f>
        <v>0</v>
      </c>
      <c r="DB266" s="302" t="str">
        <f t="shared" si="124"/>
        <v>Prosjekt 4</v>
      </c>
      <c r="DC266" s="330" t="str">
        <f t="shared" si="116"/>
        <v>Alle estimerte kostnader for tjenesteutviklingsprosjektet (I året det søkes for)</v>
      </c>
      <c r="DD266" s="431" t="str">
        <f t="shared" si="117"/>
        <v>P4.5c</v>
      </c>
      <c r="DE266" s="302" t="str">
        <f t="shared" si="128"/>
        <v>P_.5c</v>
      </c>
      <c r="DF266" s="302" t="str">
        <f t="shared" si="125"/>
        <v>Konsulenttjenester</v>
      </c>
      <c r="DG266" s="328">
        <v>0</v>
      </c>
      <c r="DH266" s="328">
        <v>0</v>
      </c>
      <c r="DI266" s="328">
        <v>0</v>
      </c>
      <c r="DJ266" s="328">
        <v>0</v>
      </c>
      <c r="DK266" s="328">
        <v>0</v>
      </c>
      <c r="DL266" s="328">
        <v>0</v>
      </c>
      <c r="DM266" s="328">
        <v>0</v>
      </c>
      <c r="DN266" s="328">
        <v>0</v>
      </c>
      <c r="DO266" s="328" t="str">
        <v>20230131_1336</v>
      </c>
      <c r="DP266" s="328">
        <v>4</v>
      </c>
      <c r="EW266" s="275">
        <v>264</v>
      </c>
    </row>
    <row r="267" spans="81:153" x14ac:dyDescent="0.3">
      <c r="CD267" s="315">
        <v>0</v>
      </c>
      <c r="CE267" s="315" t="str">
        <v>P4.5d</v>
      </c>
      <c r="CF267" s="315" t="str">
        <v>Trykking, publikasjoner, kunngjøringer, utsending og distribusjonskostnader</v>
      </c>
      <c r="CG267" s="315"/>
      <c r="CH267" s="315"/>
      <c r="CI267" s="315"/>
      <c r="CJ267" s="315"/>
      <c r="CK267" s="315"/>
      <c r="CL267" s="315"/>
      <c r="CM267" s="315"/>
      <c r="CN267" s="315">
        <v>0</v>
      </c>
      <c r="CO267" s="319" t="b">
        <f t="shared" si="126"/>
        <v>0</v>
      </c>
      <c r="CP267" s="319" t="b">
        <f t="shared" si="127"/>
        <v>0</v>
      </c>
      <c r="CQ267" s="319" t="b">
        <f t="shared" ref="CQ267:CQ330" si="129">AND(CF267="Søknad",CF266="Andre inntekter")</f>
        <v>0</v>
      </c>
      <c r="CR267" s="319" t="b">
        <f t="shared" si="114"/>
        <v>0</v>
      </c>
      <c r="CS267" s="430" t="b">
        <f t="shared" si="118"/>
        <v>0</v>
      </c>
      <c r="CT267" s="302" t="str">
        <f t="shared" si="119"/>
        <v/>
      </c>
      <c r="CU267" s="302" t="b">
        <f t="shared" si="120"/>
        <v>1</v>
      </c>
      <c r="CV267" s="319" t="b">
        <f t="shared" si="121"/>
        <v>0</v>
      </c>
      <c r="CW267" s="302" t="str">
        <f>'Forside og oppsummering'!$K$2</f>
        <v>20230131_1336</v>
      </c>
      <c r="CX267" s="302">
        <f t="shared" si="122"/>
        <v>4</v>
      </c>
      <c r="CY267" s="302" t="str">
        <f t="shared" si="123"/>
        <v/>
      </c>
      <c r="CZ267" s="435" t="str">
        <f t="shared" si="115"/>
        <v>P4.5d</v>
      </c>
      <c r="DA267" s="330">
        <f>'Forside og oppsummering'!$E$23</f>
        <v>0</v>
      </c>
      <c r="DB267" s="302" t="str">
        <f t="shared" si="124"/>
        <v>Prosjekt 4</v>
      </c>
      <c r="DC267" s="330" t="str">
        <f t="shared" si="116"/>
        <v>Alle estimerte kostnader for tjenesteutviklingsprosjektet (I året det søkes for)</v>
      </c>
      <c r="DD267" s="431" t="str">
        <f t="shared" si="117"/>
        <v>P4.5d</v>
      </c>
      <c r="DE267" s="302" t="str">
        <f t="shared" si="128"/>
        <v>P_.5d</v>
      </c>
      <c r="DF267" s="302" t="str">
        <f t="shared" si="125"/>
        <v>Trykking, publikasjoner, kunngjøringer, utsending og distribusjonskostnader</v>
      </c>
      <c r="DG267" s="328">
        <v>0</v>
      </c>
      <c r="DH267" s="328">
        <v>0</v>
      </c>
      <c r="DI267" s="328">
        <v>0</v>
      </c>
      <c r="DJ267" s="328">
        <v>0</v>
      </c>
      <c r="DK267" s="328">
        <v>0</v>
      </c>
      <c r="DL267" s="328">
        <v>0</v>
      </c>
      <c r="DM267" s="328">
        <v>0</v>
      </c>
      <c r="DN267" s="328">
        <v>0</v>
      </c>
      <c r="DO267" s="328" t="str">
        <v>20230131_1336</v>
      </c>
      <c r="DP267" s="328">
        <v>4</v>
      </c>
      <c r="EW267" s="275">
        <v>265</v>
      </c>
    </row>
    <row r="268" spans="81:153" x14ac:dyDescent="0.3">
      <c r="CD268" s="315">
        <v>0</v>
      </c>
      <c r="CE268" s="315" t="str">
        <v>P4.5e</v>
      </c>
      <c r="CF268" s="315" t="str">
        <v>Investeringer/ inventar/ utstyr.
Kontroller i kunngjøringen om det gis tilskudd til dette</v>
      </c>
      <c r="CG268" s="315"/>
      <c r="CH268" s="315"/>
      <c r="CI268" s="315"/>
      <c r="CJ268" s="315"/>
      <c r="CK268" s="315"/>
      <c r="CL268" s="315"/>
      <c r="CM268" s="315"/>
      <c r="CN268" s="315">
        <v>0</v>
      </c>
      <c r="CO268" s="319" t="b">
        <f t="shared" si="126"/>
        <v>0</v>
      </c>
      <c r="CP268" s="319" t="b">
        <f t="shared" si="127"/>
        <v>0</v>
      </c>
      <c r="CQ268" s="319" t="b">
        <f t="shared" si="129"/>
        <v>0</v>
      </c>
      <c r="CR268" s="319" t="b">
        <f t="shared" si="114"/>
        <v>0</v>
      </c>
      <c r="CS268" s="430" t="b">
        <f t="shared" si="118"/>
        <v>0</v>
      </c>
      <c r="CT268" s="302" t="str">
        <f t="shared" si="119"/>
        <v/>
      </c>
      <c r="CU268" s="302" t="b">
        <f t="shared" si="120"/>
        <v>1</v>
      </c>
      <c r="CV268" s="319" t="b">
        <f t="shared" si="121"/>
        <v>0</v>
      </c>
      <c r="CW268" s="302" t="str">
        <f>'Forside og oppsummering'!$K$2</f>
        <v>20230131_1336</v>
      </c>
      <c r="CX268" s="302">
        <f t="shared" si="122"/>
        <v>4</v>
      </c>
      <c r="CY268" s="302" t="str">
        <f t="shared" si="123"/>
        <v/>
      </c>
      <c r="CZ268" s="435" t="str">
        <f t="shared" si="115"/>
        <v>P4.5e</v>
      </c>
      <c r="DA268" s="330">
        <f>'Forside og oppsummering'!$E$23</f>
        <v>0</v>
      </c>
      <c r="DB268" s="302" t="str">
        <f t="shared" si="124"/>
        <v>Prosjekt 4</v>
      </c>
      <c r="DC268" s="330" t="str">
        <f t="shared" si="116"/>
        <v>Alle estimerte kostnader for tjenesteutviklingsprosjektet (I året det søkes for)</v>
      </c>
      <c r="DD268" s="431" t="str">
        <f t="shared" si="117"/>
        <v>P4.5e</v>
      </c>
      <c r="DE268" s="302" t="str">
        <f t="shared" si="128"/>
        <v>P_.5e</v>
      </c>
      <c r="DF268" s="302" t="str">
        <f t="shared" si="125"/>
        <v>Investeringer/ inventar/ utstyr.
Kontroller i kunngjøringen om det gis tilskudd til dette</v>
      </c>
      <c r="DG268" s="328">
        <v>0</v>
      </c>
      <c r="DH268" s="328">
        <v>0</v>
      </c>
      <c r="DI268" s="328">
        <v>0</v>
      </c>
      <c r="DJ268" s="328">
        <v>0</v>
      </c>
      <c r="DK268" s="328">
        <v>0</v>
      </c>
      <c r="DL268" s="328">
        <v>0</v>
      </c>
      <c r="DM268" s="328">
        <v>0</v>
      </c>
      <c r="DN268" s="328">
        <v>0</v>
      </c>
      <c r="DO268" s="328" t="str">
        <v>20230131_1336</v>
      </c>
      <c r="DP268" s="328">
        <v>4</v>
      </c>
      <c r="EW268" s="275">
        <v>266</v>
      </c>
    </row>
    <row r="269" spans="81:153" x14ac:dyDescent="0.3">
      <c r="CD269" s="315">
        <v>0</v>
      </c>
      <c r="CE269" s="315" t="str">
        <v>P4.5f</v>
      </c>
      <c r="CF269" s="315" t="str">
        <v>Driftsutgifter, forbruksmateriell og kontortjenester
inkludert lokaler og energi</v>
      </c>
      <c r="CG269" s="315"/>
      <c r="CH269" s="315"/>
      <c r="CI269" s="315"/>
      <c r="CJ269" s="315"/>
      <c r="CK269" s="315"/>
      <c r="CL269" s="315"/>
      <c r="CM269" s="315"/>
      <c r="CN269" s="315">
        <v>0</v>
      </c>
      <c r="CO269" s="319" t="b">
        <f t="shared" si="126"/>
        <v>0</v>
      </c>
      <c r="CP269" s="319" t="b">
        <f t="shared" si="127"/>
        <v>0</v>
      </c>
      <c r="CQ269" s="319" t="b">
        <f t="shared" si="129"/>
        <v>0</v>
      </c>
      <c r="CR269" s="319" t="b">
        <f t="shared" si="114"/>
        <v>0</v>
      </c>
      <c r="CS269" s="430" t="b">
        <f t="shared" si="118"/>
        <v>0</v>
      </c>
      <c r="CT269" s="302" t="str">
        <f t="shared" si="119"/>
        <v/>
      </c>
      <c r="CU269" s="302" t="b">
        <f t="shared" si="120"/>
        <v>1</v>
      </c>
      <c r="CV269" s="319" t="b">
        <f t="shared" si="121"/>
        <v>0</v>
      </c>
      <c r="CW269" s="302" t="str">
        <f>'Forside og oppsummering'!$K$2</f>
        <v>20230131_1336</v>
      </c>
      <c r="CX269" s="302">
        <f t="shared" si="122"/>
        <v>4</v>
      </c>
      <c r="CY269" s="302" t="str">
        <f t="shared" si="123"/>
        <v/>
      </c>
      <c r="CZ269" s="435" t="str">
        <f t="shared" si="115"/>
        <v>P4.5f</v>
      </c>
      <c r="DA269" s="330">
        <f>'Forside og oppsummering'!$E$23</f>
        <v>0</v>
      </c>
      <c r="DB269" s="302" t="str">
        <f t="shared" si="124"/>
        <v>Prosjekt 4</v>
      </c>
      <c r="DC269" s="330" t="str">
        <f t="shared" si="116"/>
        <v>Alle estimerte kostnader for tjenesteutviklingsprosjektet (I året det søkes for)</v>
      </c>
      <c r="DD269" s="431" t="str">
        <f t="shared" si="117"/>
        <v>P4.5f</v>
      </c>
      <c r="DE269" s="302" t="str">
        <f t="shared" si="128"/>
        <v>P_.5f</v>
      </c>
      <c r="DF269" s="302" t="str">
        <f t="shared" si="125"/>
        <v>Driftsutgifter, forbruksmateriell og kontortjenester
inkludert lokaler og energi</v>
      </c>
      <c r="DG269" s="328">
        <v>0</v>
      </c>
      <c r="DH269" s="328">
        <v>0</v>
      </c>
      <c r="DI269" s="328">
        <v>0</v>
      </c>
      <c r="DJ269" s="328">
        <v>0</v>
      </c>
      <c r="DK269" s="328">
        <v>0</v>
      </c>
      <c r="DL269" s="328">
        <v>0</v>
      </c>
      <c r="DM269" s="328">
        <v>0</v>
      </c>
      <c r="DN269" s="328">
        <v>0</v>
      </c>
      <c r="DO269" s="328" t="str">
        <v>20230131_1336</v>
      </c>
      <c r="DP269" s="328">
        <v>4</v>
      </c>
      <c r="EW269" s="436">
        <v>267</v>
      </c>
    </row>
    <row r="270" spans="81:153" x14ac:dyDescent="0.3">
      <c r="CD270" s="315">
        <v>0</v>
      </c>
      <c r="CE270" s="315" t="str">
        <v>Andre utgifter (Spesifiser i rader nedenfor)</v>
      </c>
      <c r="CF270" s="315">
        <v>0</v>
      </c>
      <c r="CG270" s="315"/>
      <c r="CH270" s="315"/>
      <c r="CI270" s="315"/>
      <c r="CJ270" s="315"/>
      <c r="CK270" s="315"/>
      <c r="CL270" s="315"/>
      <c r="CM270" s="315"/>
      <c r="CN270" s="315">
        <v>0</v>
      </c>
      <c r="CO270" s="319" t="b">
        <f t="shared" si="126"/>
        <v>0</v>
      </c>
      <c r="CP270" s="319" t="b">
        <f t="shared" si="127"/>
        <v>0</v>
      </c>
      <c r="CQ270" s="319" t="b">
        <f t="shared" si="129"/>
        <v>0</v>
      </c>
      <c r="CR270" s="319" t="b">
        <f t="shared" si="114"/>
        <v>1</v>
      </c>
      <c r="CS270" s="430" t="b">
        <f t="shared" si="118"/>
        <v>0</v>
      </c>
      <c r="CT270" s="302" t="str">
        <f t="shared" si="119"/>
        <v/>
      </c>
      <c r="CU270" s="302" t="b">
        <f t="shared" si="120"/>
        <v>1</v>
      </c>
      <c r="CV270" s="319" t="b">
        <f t="shared" si="121"/>
        <v>0</v>
      </c>
      <c r="CW270" s="302" t="str">
        <f>'Forside og oppsummering'!$K$2</f>
        <v>20230131_1336</v>
      </c>
      <c r="CX270" s="302">
        <f t="shared" si="122"/>
        <v>4</v>
      </c>
      <c r="CY270" s="302" t="str">
        <f t="shared" si="123"/>
        <v/>
      </c>
      <c r="CZ270" s="435" t="str">
        <f t="shared" si="115"/>
        <v>Andre utgifter (Spesifiser i rader nedenfor)</v>
      </c>
      <c r="DA270" s="330">
        <f>'Forside og oppsummering'!$E$23</f>
        <v>0</v>
      </c>
      <c r="DB270" s="302" t="str">
        <f t="shared" si="124"/>
        <v>Prosjekt 4</v>
      </c>
      <c r="DC270" s="330" t="str">
        <f t="shared" si="116"/>
        <v>Alle estimerte kostnader for tjenesteutviklingsprosjektet (I året det søkes for)</v>
      </c>
      <c r="DD270" s="431" t="str">
        <f t="shared" si="117"/>
        <v>Andre utgifter (Spesifiser i rader nedenfor)</v>
      </c>
      <c r="DE270" s="302" t="str">
        <f t="shared" si="128"/>
        <v>P_dre utgifter (Spesifiser i rader nedenfor)</v>
      </c>
      <c r="DF270" s="302">
        <f t="shared" si="125"/>
        <v>0</v>
      </c>
      <c r="DG270" s="328">
        <v>0</v>
      </c>
      <c r="DH270" s="328">
        <v>0</v>
      </c>
      <c r="DI270" s="328">
        <v>0</v>
      </c>
      <c r="DJ270" s="328">
        <v>0</v>
      </c>
      <c r="DK270" s="328">
        <v>0</v>
      </c>
      <c r="DL270" s="328">
        <v>0</v>
      </c>
      <c r="DM270" s="328">
        <v>0</v>
      </c>
      <c r="DN270" s="328">
        <v>0</v>
      </c>
      <c r="DO270" s="328" t="str">
        <v>20230131_1336</v>
      </c>
      <c r="DP270" s="328">
        <v>4</v>
      </c>
      <c r="EW270" s="275">
        <v>268</v>
      </c>
    </row>
    <row r="271" spans="81:153" x14ac:dyDescent="0.3">
      <c r="CD271" s="315">
        <v>0</v>
      </c>
      <c r="CE271" s="315">
        <v>0</v>
      </c>
      <c r="CF271" s="315" t="str">
        <v>Kostnadsbetegnelse:</v>
      </c>
      <c r="CG271" s="315"/>
      <c r="CH271" s="315"/>
      <c r="CI271" s="315"/>
      <c r="CJ271" s="315"/>
      <c r="CK271" s="315"/>
      <c r="CL271" s="315"/>
      <c r="CM271" s="315"/>
      <c r="CN271" s="315" t="str">
        <v>Beløp:</v>
      </c>
      <c r="CO271" s="319" t="b">
        <f t="shared" si="126"/>
        <v>0</v>
      </c>
      <c r="CP271" s="319" t="b">
        <f t="shared" si="127"/>
        <v>0</v>
      </c>
      <c r="CQ271" s="319" t="b">
        <f t="shared" si="129"/>
        <v>0</v>
      </c>
      <c r="CR271" s="319" t="b">
        <f t="shared" si="114"/>
        <v>1</v>
      </c>
      <c r="CS271" s="430" t="b">
        <f t="shared" si="118"/>
        <v>0</v>
      </c>
      <c r="CT271" s="302" t="str">
        <f t="shared" si="119"/>
        <v/>
      </c>
      <c r="CU271" s="302" t="b">
        <f t="shared" si="120"/>
        <v>1</v>
      </c>
      <c r="CV271" s="319" t="b">
        <f t="shared" si="121"/>
        <v>0</v>
      </c>
      <c r="CW271" s="302" t="str">
        <f>'Forside og oppsummering'!$K$2</f>
        <v>20230131_1336</v>
      </c>
      <c r="CX271" s="302">
        <f t="shared" si="122"/>
        <v>4</v>
      </c>
      <c r="CY271" s="302" t="str">
        <f t="shared" si="123"/>
        <v/>
      </c>
      <c r="CZ271" s="435">
        <f t="shared" si="115"/>
        <v>0</v>
      </c>
      <c r="DA271" s="330">
        <f>'Forside og oppsummering'!$E$23</f>
        <v>0</v>
      </c>
      <c r="DB271" s="302" t="str">
        <f t="shared" si="124"/>
        <v>Prosjekt 4</v>
      </c>
      <c r="DC271" s="330" t="str">
        <f t="shared" si="116"/>
        <v>Alle estimerte kostnader for tjenesteutviklingsprosjektet (I året det søkes for)</v>
      </c>
      <c r="DD271" s="431">
        <f t="shared" si="117"/>
        <v>0</v>
      </c>
      <c r="DE271" s="302" t="e">
        <f t="shared" si="128"/>
        <v>#VALUE!</v>
      </c>
      <c r="DF271" s="302" t="str">
        <f t="shared" si="125"/>
        <v>Kostnadsbetegnelse:</v>
      </c>
      <c r="DG271" s="328">
        <v>0</v>
      </c>
      <c r="DH271" s="328">
        <v>0</v>
      </c>
      <c r="DI271" s="328">
        <v>0</v>
      </c>
      <c r="DJ271" s="328">
        <v>0</v>
      </c>
      <c r="DK271" s="328">
        <v>0</v>
      </c>
      <c r="DL271" s="328">
        <v>0</v>
      </c>
      <c r="DM271" s="328">
        <v>0</v>
      </c>
      <c r="DN271" s="328" t="str">
        <v>Beløp:</v>
      </c>
      <c r="DO271" s="328" t="str">
        <v>20230131_1336</v>
      </c>
      <c r="DP271" s="328">
        <v>4</v>
      </c>
      <c r="EW271" s="275">
        <v>269</v>
      </c>
    </row>
    <row r="272" spans="81:153" x14ac:dyDescent="0.3">
      <c r="CD272" s="315" cm="1">
        <f t="array" ref="CD272:CF276">'Prosjekt 4'!$C$60:$E$64</f>
        <v>0</v>
      </c>
      <c r="CE272" s="315" t="str">
        <v>P4.5g</v>
      </c>
      <c r="CF272" s="315">
        <v>0</v>
      </c>
      <c r="CG272" s="315"/>
      <c r="CH272" s="315"/>
      <c r="CI272" s="315"/>
      <c r="CJ272" s="315"/>
      <c r="CK272" s="315"/>
      <c r="CL272" s="315"/>
      <c r="CM272" s="315"/>
      <c r="CN272" s="315">
        <v>0</v>
      </c>
      <c r="CO272" s="319" t="b">
        <f t="shared" si="126"/>
        <v>0</v>
      </c>
      <c r="CP272" s="319" t="b">
        <f t="shared" si="127"/>
        <v>0</v>
      </c>
      <c r="CQ272" s="319" t="b">
        <f t="shared" si="129"/>
        <v>0</v>
      </c>
      <c r="CR272" s="319" t="b">
        <f t="shared" si="114"/>
        <v>1</v>
      </c>
      <c r="CS272" s="430" t="b">
        <f t="shared" si="118"/>
        <v>0</v>
      </c>
      <c r="CT272" s="302" t="str">
        <f t="shared" si="119"/>
        <v/>
      </c>
      <c r="CU272" s="302" t="b">
        <f t="shared" si="120"/>
        <v>1</v>
      </c>
      <c r="CV272" s="319" t="b">
        <f t="shared" si="121"/>
        <v>0</v>
      </c>
      <c r="CW272" s="302" t="str">
        <f>'Forside og oppsummering'!$K$2</f>
        <v>20230131_1336</v>
      </c>
      <c r="CX272" s="302">
        <f t="shared" si="122"/>
        <v>4</v>
      </c>
      <c r="CY272" s="302" t="str">
        <f t="shared" si="123"/>
        <v/>
      </c>
      <c r="CZ272" s="435" t="str">
        <f t="shared" si="115"/>
        <v>P4.5g</v>
      </c>
      <c r="DA272" s="330">
        <f>'Forside og oppsummering'!$E$23</f>
        <v>0</v>
      </c>
      <c r="DB272" s="302" t="str">
        <f t="shared" si="124"/>
        <v>Prosjekt 4</v>
      </c>
      <c r="DC272" s="330" t="str">
        <f t="shared" si="116"/>
        <v>Alle estimerte kostnader for tjenesteutviklingsprosjektet (I året det søkes for)</v>
      </c>
      <c r="DD272" s="431" t="str">
        <f t="shared" si="117"/>
        <v>P4.5g</v>
      </c>
      <c r="DE272" s="302" t="str">
        <f t="shared" si="128"/>
        <v>P_.5g</v>
      </c>
      <c r="DF272" s="302">
        <f t="shared" si="125"/>
        <v>0</v>
      </c>
      <c r="DG272" s="328">
        <v>0</v>
      </c>
      <c r="DH272" s="328">
        <v>0</v>
      </c>
      <c r="DI272" s="328">
        <v>0</v>
      </c>
      <c r="DJ272" s="328">
        <v>0</v>
      </c>
      <c r="DK272" s="328">
        <v>0</v>
      </c>
      <c r="DL272" s="328">
        <v>0</v>
      </c>
      <c r="DM272" s="328">
        <v>0</v>
      </c>
      <c r="DN272" s="328">
        <v>0</v>
      </c>
      <c r="DO272" s="328" t="str">
        <v>20230131_1336</v>
      </c>
      <c r="DP272" s="328">
        <v>4</v>
      </c>
      <c r="EW272" s="275">
        <v>270</v>
      </c>
    </row>
    <row r="273" spans="81:153" x14ac:dyDescent="0.3">
      <c r="CD273" s="315">
        <v>0</v>
      </c>
      <c r="CE273" s="315" t="str">
        <v>P4.5h</v>
      </c>
      <c r="CF273" s="315">
        <v>0</v>
      </c>
      <c r="CG273" s="315"/>
      <c r="CH273" s="315"/>
      <c r="CI273" s="315"/>
      <c r="CJ273" s="315"/>
      <c r="CK273" s="315"/>
      <c r="CL273" s="315"/>
      <c r="CM273" s="315"/>
      <c r="CN273" s="315">
        <v>0</v>
      </c>
      <c r="CO273" s="319" t="b">
        <f t="shared" si="126"/>
        <v>0</v>
      </c>
      <c r="CP273" s="319" t="b">
        <f t="shared" si="127"/>
        <v>0</v>
      </c>
      <c r="CQ273" s="319" t="b">
        <f t="shared" si="129"/>
        <v>0</v>
      </c>
      <c r="CR273" s="319" t="b">
        <f t="shared" si="114"/>
        <v>1</v>
      </c>
      <c r="CS273" s="430" t="b">
        <f t="shared" si="118"/>
        <v>0</v>
      </c>
      <c r="CT273" s="302" t="str">
        <f t="shared" si="119"/>
        <v/>
      </c>
      <c r="CU273" s="302" t="b">
        <f t="shared" si="120"/>
        <v>1</v>
      </c>
      <c r="CV273" s="319" t="b">
        <f t="shared" si="121"/>
        <v>0</v>
      </c>
      <c r="CW273" s="302" t="str">
        <f>'Forside og oppsummering'!$K$2</f>
        <v>20230131_1336</v>
      </c>
      <c r="CX273" s="302">
        <f t="shared" si="122"/>
        <v>4</v>
      </c>
      <c r="CY273" s="302" t="str">
        <f t="shared" si="123"/>
        <v/>
      </c>
      <c r="CZ273" s="435" t="str">
        <f t="shared" si="115"/>
        <v>P4.5h</v>
      </c>
      <c r="DA273" s="330">
        <f>'Forside og oppsummering'!$E$23</f>
        <v>0</v>
      </c>
      <c r="DB273" s="302" t="str">
        <f t="shared" si="124"/>
        <v>Prosjekt 4</v>
      </c>
      <c r="DC273" s="330" t="str">
        <f t="shared" si="116"/>
        <v>Alle estimerte kostnader for tjenesteutviklingsprosjektet (I året det søkes for)</v>
      </c>
      <c r="DD273" s="431" t="str">
        <f t="shared" si="117"/>
        <v>P4.5h</v>
      </c>
      <c r="DE273" s="302" t="str">
        <f t="shared" si="128"/>
        <v>P_.5h</v>
      </c>
      <c r="DF273" s="302">
        <f t="shared" si="125"/>
        <v>0</v>
      </c>
      <c r="DG273" s="328">
        <v>0</v>
      </c>
      <c r="DH273" s="328">
        <v>0</v>
      </c>
      <c r="DI273" s="328">
        <v>0</v>
      </c>
      <c r="DJ273" s="328">
        <v>0</v>
      </c>
      <c r="DK273" s="328">
        <v>0</v>
      </c>
      <c r="DL273" s="328">
        <v>0</v>
      </c>
      <c r="DM273" s="328">
        <v>0</v>
      </c>
      <c r="DN273" s="328">
        <v>0</v>
      </c>
      <c r="DO273" s="328" t="str">
        <v>20230131_1336</v>
      </c>
      <c r="DP273" s="328">
        <v>4</v>
      </c>
      <c r="EW273" s="275">
        <v>271</v>
      </c>
    </row>
    <row r="274" spans="81:153" x14ac:dyDescent="0.3">
      <c r="CD274" s="315">
        <v>0</v>
      </c>
      <c r="CE274" s="315" t="str">
        <v>P4.5i</v>
      </c>
      <c r="CF274" s="315">
        <v>0</v>
      </c>
      <c r="CG274" s="315"/>
      <c r="CH274" s="315"/>
      <c r="CI274" s="315"/>
      <c r="CJ274" s="315"/>
      <c r="CK274" s="315"/>
      <c r="CL274" s="315"/>
      <c r="CM274" s="315"/>
      <c r="CN274" s="315">
        <v>0</v>
      </c>
      <c r="CO274" s="319" t="b">
        <f t="shared" si="126"/>
        <v>0</v>
      </c>
      <c r="CP274" s="319" t="b">
        <f t="shared" si="127"/>
        <v>0</v>
      </c>
      <c r="CQ274" s="319" t="b">
        <f t="shared" si="129"/>
        <v>0</v>
      </c>
      <c r="CR274" s="319" t="b">
        <f t="shared" si="114"/>
        <v>1</v>
      </c>
      <c r="CS274" s="430" t="b">
        <f t="shared" si="118"/>
        <v>0</v>
      </c>
      <c r="CT274" s="302" t="str">
        <f t="shared" si="119"/>
        <v/>
      </c>
      <c r="CU274" s="302" t="b">
        <f t="shared" si="120"/>
        <v>1</v>
      </c>
      <c r="CV274" s="319" t="b">
        <f t="shared" si="121"/>
        <v>0</v>
      </c>
      <c r="CW274" s="302" t="str">
        <f>'Forside og oppsummering'!$K$2</f>
        <v>20230131_1336</v>
      </c>
      <c r="CX274" s="302">
        <f t="shared" si="122"/>
        <v>4</v>
      </c>
      <c r="CY274" s="302" t="str">
        <f t="shared" si="123"/>
        <v/>
      </c>
      <c r="CZ274" s="435" t="str">
        <f t="shared" si="115"/>
        <v>P4.5i</v>
      </c>
      <c r="DA274" s="330">
        <f>'Forside og oppsummering'!$E$23</f>
        <v>0</v>
      </c>
      <c r="DB274" s="302" t="str">
        <f t="shared" si="124"/>
        <v>Prosjekt 4</v>
      </c>
      <c r="DC274" s="330" t="str">
        <f t="shared" si="116"/>
        <v>Alle estimerte kostnader for tjenesteutviklingsprosjektet (I året det søkes for)</v>
      </c>
      <c r="DD274" s="431" t="str">
        <f t="shared" si="117"/>
        <v>P4.5i</v>
      </c>
      <c r="DE274" s="302" t="str">
        <f t="shared" si="128"/>
        <v>P_.5i</v>
      </c>
      <c r="DF274" s="302">
        <f t="shared" si="125"/>
        <v>0</v>
      </c>
      <c r="DG274" s="328">
        <v>0</v>
      </c>
      <c r="DH274" s="328">
        <v>0</v>
      </c>
      <c r="DI274" s="328">
        <v>0</v>
      </c>
      <c r="DJ274" s="328">
        <v>0</v>
      </c>
      <c r="DK274" s="328">
        <v>0</v>
      </c>
      <c r="DL274" s="328">
        <v>0</v>
      </c>
      <c r="DM274" s="328">
        <v>0</v>
      </c>
      <c r="DN274" s="328">
        <v>0</v>
      </c>
      <c r="DO274" s="328" t="str">
        <v>20230131_1336</v>
      </c>
      <c r="DP274" s="328">
        <v>4</v>
      </c>
      <c r="EW274" s="275">
        <v>272</v>
      </c>
    </row>
    <row r="275" spans="81:153" x14ac:dyDescent="0.3">
      <c r="CD275" s="315">
        <v>0</v>
      </c>
      <c r="CE275" s="315" t="str">
        <v>P4.5j</v>
      </c>
      <c r="CF275" s="315">
        <v>0</v>
      </c>
      <c r="CG275" s="315"/>
      <c r="CH275" s="315"/>
      <c r="CI275" s="315"/>
      <c r="CJ275" s="315"/>
      <c r="CK275" s="315"/>
      <c r="CL275" s="315"/>
      <c r="CM275" s="315"/>
      <c r="CN275" s="315">
        <v>0</v>
      </c>
      <c r="CO275" s="319" t="b">
        <f t="shared" si="126"/>
        <v>0</v>
      </c>
      <c r="CP275" s="319" t="b">
        <f t="shared" si="127"/>
        <v>0</v>
      </c>
      <c r="CQ275" s="319" t="b">
        <f t="shared" si="129"/>
        <v>0</v>
      </c>
      <c r="CR275" s="319" t="b">
        <f t="shared" si="114"/>
        <v>1</v>
      </c>
      <c r="CS275" s="430" t="b">
        <f t="shared" si="118"/>
        <v>0</v>
      </c>
      <c r="CT275" s="302" t="str">
        <f t="shared" si="119"/>
        <v/>
      </c>
      <c r="CU275" s="302" t="b">
        <f t="shared" si="120"/>
        <v>1</v>
      </c>
      <c r="CV275" s="319" t="b">
        <f t="shared" si="121"/>
        <v>0</v>
      </c>
      <c r="CW275" s="302" t="str">
        <f>'Forside og oppsummering'!$K$2</f>
        <v>20230131_1336</v>
      </c>
      <c r="CX275" s="302">
        <f t="shared" si="122"/>
        <v>4</v>
      </c>
      <c r="CY275" s="302" t="str">
        <f t="shared" si="123"/>
        <v/>
      </c>
      <c r="CZ275" s="435" t="str">
        <f t="shared" si="115"/>
        <v>P4.5j</v>
      </c>
      <c r="DA275" s="330">
        <f>'Forside og oppsummering'!$E$23</f>
        <v>0</v>
      </c>
      <c r="DB275" s="302" t="str">
        <f t="shared" si="124"/>
        <v>Prosjekt 4</v>
      </c>
      <c r="DC275" s="330" t="str">
        <f t="shared" si="116"/>
        <v>Alle estimerte kostnader for tjenesteutviklingsprosjektet (I året det søkes for)</v>
      </c>
      <c r="DD275" s="431" t="str">
        <f t="shared" si="117"/>
        <v>P4.5j</v>
      </c>
      <c r="DE275" s="302" t="str">
        <f t="shared" si="128"/>
        <v>P_.5j</v>
      </c>
      <c r="DF275" s="302">
        <f t="shared" si="125"/>
        <v>0</v>
      </c>
      <c r="DG275" s="328">
        <v>0</v>
      </c>
      <c r="DH275" s="328">
        <v>0</v>
      </c>
      <c r="DI275" s="328">
        <v>0</v>
      </c>
      <c r="DJ275" s="328">
        <v>0</v>
      </c>
      <c r="DK275" s="328">
        <v>0</v>
      </c>
      <c r="DL275" s="328">
        <v>0</v>
      </c>
      <c r="DM275" s="328">
        <v>0</v>
      </c>
      <c r="DN275" s="328">
        <v>0</v>
      </c>
      <c r="DO275" s="328" t="str">
        <v>20230131_1336</v>
      </c>
      <c r="DP275" s="328">
        <v>4</v>
      </c>
      <c r="EW275" s="275">
        <v>273</v>
      </c>
    </row>
    <row r="276" spans="81:153" x14ac:dyDescent="0.3">
      <c r="CD276" s="315">
        <v>0</v>
      </c>
      <c r="CE276" s="315" t="str">
        <v>P4.5k</v>
      </c>
      <c r="CF276" s="315">
        <v>0</v>
      </c>
      <c r="CG276" s="315"/>
      <c r="CH276" s="315"/>
      <c r="CI276" s="315"/>
      <c r="CJ276" s="315"/>
      <c r="CK276" s="315"/>
      <c r="CL276" s="315"/>
      <c r="CM276" s="315"/>
      <c r="CN276" s="315">
        <v>0</v>
      </c>
      <c r="CO276" s="319" t="b">
        <f t="shared" si="126"/>
        <v>0</v>
      </c>
      <c r="CP276" s="319" t="b">
        <f t="shared" si="127"/>
        <v>0</v>
      </c>
      <c r="CQ276" s="319" t="b">
        <f t="shared" si="129"/>
        <v>0</v>
      </c>
      <c r="CR276" s="319" t="b">
        <f t="shared" si="114"/>
        <v>1</v>
      </c>
      <c r="CS276" s="430" t="b">
        <f t="shared" si="118"/>
        <v>0</v>
      </c>
      <c r="CT276" s="302" t="str">
        <f t="shared" si="119"/>
        <v/>
      </c>
      <c r="CU276" s="302" t="b">
        <f t="shared" si="120"/>
        <v>1</v>
      </c>
      <c r="CV276" s="319" t="b">
        <f t="shared" si="121"/>
        <v>0</v>
      </c>
      <c r="CW276" s="302" t="str">
        <f>'Forside og oppsummering'!$K$2</f>
        <v>20230131_1336</v>
      </c>
      <c r="CX276" s="302">
        <f t="shared" si="122"/>
        <v>4</v>
      </c>
      <c r="CY276" s="302" t="str">
        <f t="shared" si="123"/>
        <v/>
      </c>
      <c r="CZ276" s="435" t="str">
        <f t="shared" si="115"/>
        <v>P4.5k</v>
      </c>
      <c r="DA276" s="330">
        <f>'Forside og oppsummering'!$E$23</f>
        <v>0</v>
      </c>
      <c r="DB276" s="302" t="str">
        <f t="shared" si="124"/>
        <v>Prosjekt 4</v>
      </c>
      <c r="DC276" s="330" t="str">
        <f t="shared" si="116"/>
        <v>Alle estimerte kostnader for tjenesteutviklingsprosjektet (I året det søkes for)</v>
      </c>
      <c r="DD276" s="431" t="str">
        <f t="shared" si="117"/>
        <v>P4.5k</v>
      </c>
      <c r="DE276" s="302" t="str">
        <f t="shared" si="128"/>
        <v>P_.5k</v>
      </c>
      <c r="DF276" s="302">
        <f t="shared" si="125"/>
        <v>0</v>
      </c>
      <c r="DG276" s="328">
        <v>0</v>
      </c>
      <c r="DH276" s="328">
        <v>0</v>
      </c>
      <c r="DI276" s="328">
        <v>0</v>
      </c>
      <c r="DJ276" s="328">
        <v>0</v>
      </c>
      <c r="DK276" s="328">
        <v>0</v>
      </c>
      <c r="DL276" s="328">
        <v>0</v>
      </c>
      <c r="DM276" s="328">
        <v>0</v>
      </c>
      <c r="DN276" s="328">
        <v>0</v>
      </c>
      <c r="DO276" s="328" t="str">
        <v>20230131_1336</v>
      </c>
      <c r="DP276" s="328">
        <v>4</v>
      </c>
      <c r="EW276" s="436">
        <v>274</v>
      </c>
    </row>
    <row r="277" spans="81:153" x14ac:dyDescent="0.3">
      <c r="CC277" s="302" t="str">
        <f>'Prosjekt 4'!$H$50</f>
        <v>P4.6  Alternative inntekter for tjenesteutviklingsprosjekt</v>
      </c>
      <c r="CO277" s="319" t="b">
        <f t="shared" si="126"/>
        <v>0</v>
      </c>
      <c r="CP277" s="319" t="b">
        <f t="shared" si="127"/>
        <v>0</v>
      </c>
      <c r="CQ277" s="319" t="b">
        <f t="shared" si="129"/>
        <v>0</v>
      </c>
      <c r="CR277" s="319" t="b">
        <f t="shared" si="114"/>
        <v>1</v>
      </c>
      <c r="CS277" s="430" t="b">
        <f t="shared" si="118"/>
        <v>1</v>
      </c>
      <c r="CT277" s="302" t="str">
        <f t="shared" si="119"/>
        <v/>
      </c>
      <c r="CU277" s="302" t="b">
        <f t="shared" si="120"/>
        <v>1</v>
      </c>
      <c r="CV277" s="319" t="b">
        <f t="shared" si="121"/>
        <v>0</v>
      </c>
      <c r="CW277" s="302" t="str">
        <f>'Forside og oppsummering'!$K$2</f>
        <v>20230131_1336</v>
      </c>
      <c r="CX277" s="302">
        <f t="shared" si="122"/>
        <v>6</v>
      </c>
      <c r="CY277" s="302" t="str">
        <f t="shared" si="123"/>
        <v/>
      </c>
      <c r="CZ277" s="435">
        <f t="shared" si="115"/>
        <v>0</v>
      </c>
      <c r="DA277" s="330">
        <f>'Forside og oppsummering'!$E$23</f>
        <v>0</v>
      </c>
      <c r="DB277" s="302" t="str">
        <f t="shared" si="124"/>
        <v>Prosjekt 4</v>
      </c>
      <c r="DC277" s="330" t="str">
        <f t="shared" si="116"/>
        <v>Alle estimerte kostnader for tjenesteutviklingsprosjektet (I året det søkes for)</v>
      </c>
      <c r="DD277" s="431" t="str">
        <f t="shared" si="117"/>
        <v>P4.5k_end</v>
      </c>
      <c r="DE277" s="302" t="str">
        <f t="shared" si="128"/>
        <v>P_.5k_end</v>
      </c>
      <c r="DF277" s="302" t="str">
        <f t="shared" si="125"/>
        <v/>
      </c>
      <c r="DG277" s="328">
        <v>0</v>
      </c>
      <c r="DH277" s="328">
        <v>0</v>
      </c>
      <c r="DI277" s="328">
        <v>0</v>
      </c>
      <c r="DJ277" s="328">
        <v>0</v>
      </c>
      <c r="DK277" s="328">
        <v>0</v>
      </c>
      <c r="DL277" s="328">
        <v>0</v>
      </c>
      <c r="DM277" s="328">
        <v>0</v>
      </c>
      <c r="DN277" s="328">
        <v>0</v>
      </c>
      <c r="DO277" s="328" t="str">
        <v>20230131_1336</v>
      </c>
      <c r="DP277" s="328">
        <v>6</v>
      </c>
      <c r="EW277" s="275">
        <v>275</v>
      </c>
    </row>
    <row r="278" spans="81:153" x14ac:dyDescent="0.3">
      <c r="CC278" s="302">
        <f>FIND(" ",CC277)</f>
        <v>5</v>
      </c>
      <c r="CD278" s="315" t="str">
        <f>LEFT(CC277,CC278)</f>
        <v xml:space="preserve">P4.6 </v>
      </c>
      <c r="CE278" s="315" t="str">
        <f>RIGHT(CC277,LEN(CC277)-CC278-1)</f>
        <v>Alternative inntekter for tjenesteutviklingsprosjekt</v>
      </c>
      <c r="CF278" s="315"/>
      <c r="CG278" s="315"/>
      <c r="CH278" s="315"/>
      <c r="CI278" s="315"/>
      <c r="CJ278" s="315"/>
      <c r="CK278" s="315"/>
      <c r="CL278" s="315"/>
      <c r="CM278" s="315"/>
      <c r="CN278" s="315"/>
      <c r="CO278" s="319" t="b">
        <f t="shared" si="126"/>
        <v>1</v>
      </c>
      <c r="CP278" s="319" t="b">
        <f t="shared" si="127"/>
        <v>0</v>
      </c>
      <c r="CQ278" s="319" t="b">
        <f t="shared" si="129"/>
        <v>0</v>
      </c>
      <c r="CR278" s="319" t="b">
        <f t="shared" si="114"/>
        <v>0</v>
      </c>
      <c r="CS278" s="430" t="b">
        <f t="shared" si="118"/>
        <v>0</v>
      </c>
      <c r="CT278" s="302" t="str">
        <f t="shared" si="119"/>
        <v/>
      </c>
      <c r="CU278" s="302" t="b">
        <f t="shared" si="120"/>
        <v>1</v>
      </c>
      <c r="CV278" s="319" t="b">
        <f t="shared" si="121"/>
        <v>0</v>
      </c>
      <c r="CW278" s="302" t="str">
        <f>'Forside og oppsummering'!$K$2</f>
        <v>20230131_1336</v>
      </c>
      <c r="CX278" s="302">
        <f t="shared" si="122"/>
        <v>2</v>
      </c>
      <c r="CY278" s="302" t="str">
        <f t="shared" si="123"/>
        <v/>
      </c>
      <c r="CZ278" s="435" t="str">
        <f t="shared" si="115"/>
        <v xml:space="preserve">P4.6 </v>
      </c>
      <c r="DA278" s="330">
        <f>'Forside og oppsummering'!$E$23</f>
        <v>0</v>
      </c>
      <c r="DB278" s="302" t="str">
        <f t="shared" si="124"/>
        <v>Prosjekt 4</v>
      </c>
      <c r="DC278" s="330" t="str">
        <f t="shared" si="116"/>
        <v>Alternative inntekter for tjenesteutviklingsprosjekt</v>
      </c>
      <c r="DD278" s="431" t="str">
        <f t="shared" si="117"/>
        <v xml:space="preserve">P4.6 </v>
      </c>
      <c r="DE278" s="302" t="str">
        <f t="shared" si="128"/>
        <v xml:space="preserve">P_.6 </v>
      </c>
      <c r="DF278" s="302">
        <f t="shared" si="125"/>
        <v>0</v>
      </c>
      <c r="DG278" s="328">
        <v>0</v>
      </c>
      <c r="DH278" s="328">
        <v>0</v>
      </c>
      <c r="DI278" s="328">
        <v>0</v>
      </c>
      <c r="DJ278" s="328">
        <v>0</v>
      </c>
      <c r="DK278" s="328">
        <v>0</v>
      </c>
      <c r="DL278" s="328">
        <v>0</v>
      </c>
      <c r="DM278" s="328">
        <v>0</v>
      </c>
      <c r="DN278" s="328">
        <v>0</v>
      </c>
      <c r="DO278" s="328" t="str">
        <v>20230131_1336</v>
      </c>
      <c r="DP278" s="328">
        <v>2</v>
      </c>
      <c r="EW278" s="275">
        <v>276</v>
      </c>
    </row>
    <row r="279" spans="81:153" x14ac:dyDescent="0.3">
      <c r="CD279" s="315"/>
      <c r="CE279" s="315" t="str" cm="1">
        <f t="array" ref="CE279:CF288">'Prosjekt 4'!$H$53:$I$62</f>
        <v>P4.6a</v>
      </c>
      <c r="CF279" s="315" t="str">
        <v>Beløp fra egenfinansiering 
Beløp dere har fått innvilget eller har søkt om til tjenesteutviklingsprosjektet fra egen virksomhet.</v>
      </c>
      <c r="CG279" s="315"/>
      <c r="CH279" s="315"/>
      <c r="CI279" s="315"/>
      <c r="CJ279" s="315"/>
      <c r="CK279" s="315"/>
      <c r="CL279" s="315"/>
      <c r="CM279" s="315"/>
      <c r="CN279" s="315" cm="1">
        <f t="array" ref="CN279:CN288">'Prosjekt 4'!$K$53:$K$62</f>
        <v>0</v>
      </c>
      <c r="CO279" s="319" t="b">
        <f t="shared" si="126"/>
        <v>0</v>
      </c>
      <c r="CP279" s="319" t="b">
        <f t="shared" si="127"/>
        <v>0</v>
      </c>
      <c r="CQ279" s="319" t="b">
        <f t="shared" si="129"/>
        <v>0</v>
      </c>
      <c r="CR279" s="319" t="b">
        <f t="shared" si="114"/>
        <v>0</v>
      </c>
      <c r="CS279" s="430" t="b">
        <f t="shared" si="118"/>
        <v>0</v>
      </c>
      <c r="CT279" s="302" t="str">
        <f t="shared" si="119"/>
        <v/>
      </c>
      <c r="CU279" s="302" t="b">
        <f t="shared" si="120"/>
        <v>1</v>
      </c>
      <c r="CV279" s="319" t="b">
        <f t="shared" si="121"/>
        <v>0</v>
      </c>
      <c r="CW279" s="302" t="str">
        <f>'Forside og oppsummering'!$K$2</f>
        <v>20230131_1336</v>
      </c>
      <c r="CX279" s="302">
        <f t="shared" si="122"/>
        <v>4</v>
      </c>
      <c r="CY279" s="302" t="str">
        <f t="shared" si="123"/>
        <v/>
      </c>
      <c r="CZ279" s="435" t="str">
        <f t="shared" si="115"/>
        <v>P4.6a</v>
      </c>
      <c r="DA279" s="330">
        <f>'Forside og oppsummering'!$E$23</f>
        <v>0</v>
      </c>
      <c r="DB279" s="302" t="str">
        <f t="shared" si="124"/>
        <v>Prosjekt 4</v>
      </c>
      <c r="DC279" s="330" t="str">
        <f t="shared" si="116"/>
        <v>Alternative inntekter for tjenesteutviklingsprosjekt</v>
      </c>
      <c r="DD279" s="431" t="str">
        <f t="shared" si="117"/>
        <v>P4.6a</v>
      </c>
      <c r="DE279" s="302" t="str">
        <f t="shared" si="128"/>
        <v>P_.6a</v>
      </c>
      <c r="DF279" s="302" t="str">
        <f t="shared" si="125"/>
        <v>Beløp fra egenfinansiering 
Beløp dere har fått innvilget eller har søkt om til tjenesteutviklingsprosjektet fra egen virksomhet.</v>
      </c>
      <c r="DG279" s="328">
        <v>0</v>
      </c>
      <c r="DH279" s="328">
        <v>0</v>
      </c>
      <c r="DI279" s="328">
        <v>0</v>
      </c>
      <c r="DJ279" s="328">
        <v>0</v>
      </c>
      <c r="DK279" s="328">
        <v>0</v>
      </c>
      <c r="DL279" s="328">
        <v>0</v>
      </c>
      <c r="DM279" s="328">
        <v>0</v>
      </c>
      <c r="DN279" s="328">
        <v>0</v>
      </c>
      <c r="DO279" s="328" t="str">
        <v>20230131_1336</v>
      </c>
      <c r="DP279" s="328">
        <v>4</v>
      </c>
      <c r="EW279" s="275">
        <v>277</v>
      </c>
    </row>
    <row r="280" spans="81:153" x14ac:dyDescent="0.3">
      <c r="CD280" s="315"/>
      <c r="CE280" s="315">
        <v>0</v>
      </c>
      <c r="CF280" s="315">
        <v>0</v>
      </c>
      <c r="CG280" s="315"/>
      <c r="CH280" s="315"/>
      <c r="CI280" s="315"/>
      <c r="CJ280" s="315"/>
      <c r="CK280" s="315"/>
      <c r="CL280" s="315"/>
      <c r="CM280" s="315"/>
      <c r="CN280" s="315">
        <v>0</v>
      </c>
      <c r="CO280" s="319" t="b">
        <f t="shared" si="126"/>
        <v>0</v>
      </c>
      <c r="CP280" s="319" t="b">
        <f t="shared" si="127"/>
        <v>0</v>
      </c>
      <c r="CQ280" s="319" t="b">
        <f t="shared" si="129"/>
        <v>0</v>
      </c>
      <c r="CR280" s="319" t="b">
        <f t="shared" si="114"/>
        <v>1</v>
      </c>
      <c r="CS280" s="430" t="b">
        <f t="shared" si="118"/>
        <v>0</v>
      </c>
      <c r="CT280" s="302" t="str">
        <f t="shared" si="119"/>
        <v/>
      </c>
      <c r="CU280" s="302" t="b">
        <f t="shared" si="120"/>
        <v>1</v>
      </c>
      <c r="CV280" s="319" t="b">
        <f t="shared" si="121"/>
        <v>0</v>
      </c>
      <c r="CW280" s="302" t="str">
        <f>'Forside og oppsummering'!$K$2</f>
        <v>20230131_1336</v>
      </c>
      <c r="CX280" s="302">
        <f t="shared" si="122"/>
        <v>4</v>
      </c>
      <c r="CY280" s="302" t="str">
        <f t="shared" si="123"/>
        <v/>
      </c>
      <c r="CZ280" s="435">
        <f t="shared" si="115"/>
        <v>0</v>
      </c>
      <c r="DA280" s="330">
        <f>'Forside og oppsummering'!$E$23</f>
        <v>0</v>
      </c>
      <c r="DB280" s="302" t="str">
        <f t="shared" si="124"/>
        <v>Prosjekt 4</v>
      </c>
      <c r="DC280" s="330" t="str">
        <f t="shared" si="116"/>
        <v>Alternative inntekter for tjenesteutviklingsprosjekt</v>
      </c>
      <c r="DD280" s="431">
        <f t="shared" si="117"/>
        <v>0</v>
      </c>
      <c r="DE280" s="302" t="e">
        <f t="shared" si="128"/>
        <v>#VALUE!</v>
      </c>
      <c r="DF280" s="302">
        <f t="shared" si="125"/>
        <v>0</v>
      </c>
      <c r="DG280" s="328">
        <v>0</v>
      </c>
      <c r="DH280" s="328">
        <v>0</v>
      </c>
      <c r="DI280" s="328">
        <v>0</v>
      </c>
      <c r="DJ280" s="328">
        <v>0</v>
      </c>
      <c r="DK280" s="328">
        <v>0</v>
      </c>
      <c r="DL280" s="328">
        <v>0</v>
      </c>
      <c r="DM280" s="328">
        <v>0</v>
      </c>
      <c r="DN280" s="328">
        <v>0</v>
      </c>
      <c r="DO280" s="328" t="str">
        <v>20230131_1336</v>
      </c>
      <c r="DP280" s="328">
        <v>4</v>
      </c>
      <c r="EW280" s="275">
        <v>278</v>
      </c>
    </row>
    <row r="281" spans="81:153" x14ac:dyDescent="0.3">
      <c r="CD281" s="315"/>
      <c r="CE281" s="315" t="str">
        <v>P4.6b</v>
      </c>
      <c r="CF281" s="315" t="str">
        <v>Beskriv med ord stillingsressurs eller frivillig innsats 
Innsats dere har fått innvilget eller har søkt om til tjenesteutviklingsprosjektet fra egen virksomhet</v>
      </c>
      <c r="CG281" s="315"/>
      <c r="CH281" s="315"/>
      <c r="CI281" s="315"/>
      <c r="CJ281" s="315"/>
      <c r="CK281" s="315"/>
      <c r="CL281" s="315"/>
      <c r="CM281" s="315"/>
      <c r="CN281" s="315">
        <v>0</v>
      </c>
      <c r="CO281" s="319" t="b">
        <f t="shared" si="126"/>
        <v>0</v>
      </c>
      <c r="CP281" s="319" t="b">
        <f t="shared" si="127"/>
        <v>0</v>
      </c>
      <c r="CQ281" s="319" t="b">
        <f t="shared" si="129"/>
        <v>0</v>
      </c>
      <c r="CR281" s="319" t="b">
        <f t="shared" si="114"/>
        <v>0</v>
      </c>
      <c r="CS281" s="430" t="b">
        <f t="shared" si="118"/>
        <v>0</v>
      </c>
      <c r="CT281" s="302" t="str">
        <f t="shared" si="119"/>
        <v/>
      </c>
      <c r="CU281" s="302" t="b">
        <f t="shared" si="120"/>
        <v>1</v>
      </c>
      <c r="CV281" s="319" t="b">
        <f t="shared" si="121"/>
        <v>0</v>
      </c>
      <c r="CW281" s="302" t="str">
        <f>'Forside og oppsummering'!$K$2</f>
        <v>20230131_1336</v>
      </c>
      <c r="CX281" s="302">
        <f t="shared" si="122"/>
        <v>4</v>
      </c>
      <c r="CY281" s="302" t="str">
        <f t="shared" si="123"/>
        <v/>
      </c>
      <c r="CZ281" s="435" t="str">
        <f t="shared" si="115"/>
        <v>P4.6b</v>
      </c>
      <c r="DA281" s="330">
        <f>'Forside og oppsummering'!$E$23</f>
        <v>0</v>
      </c>
      <c r="DB281" s="302" t="str">
        <f t="shared" si="124"/>
        <v>Prosjekt 4</v>
      </c>
      <c r="DC281" s="330" t="str">
        <f t="shared" si="116"/>
        <v>Alternative inntekter for tjenesteutviklingsprosjekt</v>
      </c>
      <c r="DD281" s="431" t="str">
        <f t="shared" si="117"/>
        <v>P4.6b</v>
      </c>
      <c r="DE281" s="302" t="str">
        <f t="shared" si="128"/>
        <v>P_.6b</v>
      </c>
      <c r="DF281" s="302" t="str">
        <f t="shared" si="125"/>
        <v>Beskriv med ord stillingsressurs eller frivillig innsats 
Innsats dere har fått innvilget eller har søkt om til tjenesteutviklingsprosjektet fra egen virksomhet</v>
      </c>
      <c r="DG281" s="328">
        <v>0</v>
      </c>
      <c r="DH281" s="328">
        <v>0</v>
      </c>
      <c r="DI281" s="328">
        <v>0</v>
      </c>
      <c r="DJ281" s="328">
        <v>0</v>
      </c>
      <c r="DK281" s="328">
        <v>0</v>
      </c>
      <c r="DL281" s="328">
        <v>0</v>
      </c>
      <c r="DM281" s="328">
        <v>0</v>
      </c>
      <c r="DN281" s="328">
        <v>0</v>
      </c>
      <c r="DO281" s="328" t="str">
        <v>20230131_1336</v>
      </c>
      <c r="DP281" s="328">
        <v>4</v>
      </c>
      <c r="EW281" s="275">
        <v>279</v>
      </c>
    </row>
    <row r="282" spans="81:153" x14ac:dyDescent="0.3">
      <c r="CD282" s="315"/>
      <c r="CE282" s="315">
        <v>0</v>
      </c>
      <c r="CF282" s="315">
        <v>0</v>
      </c>
      <c r="CG282" s="315"/>
      <c r="CH282" s="315"/>
      <c r="CI282" s="315"/>
      <c r="CJ282" s="315"/>
      <c r="CK282" s="315"/>
      <c r="CL282" s="315"/>
      <c r="CM282" s="315"/>
      <c r="CN282" s="315">
        <v>0</v>
      </c>
      <c r="CO282" s="319" t="b">
        <f t="shared" si="126"/>
        <v>0</v>
      </c>
      <c r="CP282" s="319" t="b">
        <f t="shared" si="127"/>
        <v>0</v>
      </c>
      <c r="CQ282" s="319" t="b">
        <f t="shared" si="129"/>
        <v>0</v>
      </c>
      <c r="CR282" s="319" t="b">
        <f t="shared" si="114"/>
        <v>1</v>
      </c>
      <c r="CS282" s="430" t="b">
        <f t="shared" si="118"/>
        <v>0</v>
      </c>
      <c r="CT282" s="302" t="str">
        <f t="shared" si="119"/>
        <v/>
      </c>
      <c r="CU282" s="302" t="b">
        <f t="shared" si="120"/>
        <v>1</v>
      </c>
      <c r="CV282" s="319" t="b">
        <f t="shared" si="121"/>
        <v>0</v>
      </c>
      <c r="CW282" s="302" t="str">
        <f>'Forside og oppsummering'!$K$2</f>
        <v>20230131_1336</v>
      </c>
      <c r="CX282" s="302">
        <f t="shared" si="122"/>
        <v>4</v>
      </c>
      <c r="CY282" s="302" t="str">
        <f t="shared" si="123"/>
        <v/>
      </c>
      <c r="CZ282" s="435">
        <f t="shared" si="115"/>
        <v>0</v>
      </c>
      <c r="DA282" s="330">
        <f>'Forside og oppsummering'!$E$23</f>
        <v>0</v>
      </c>
      <c r="DB282" s="302" t="str">
        <f t="shared" si="124"/>
        <v>Prosjekt 4</v>
      </c>
      <c r="DC282" s="330" t="str">
        <f t="shared" si="116"/>
        <v>Alternative inntekter for tjenesteutviklingsprosjekt</v>
      </c>
      <c r="DD282" s="431">
        <f t="shared" si="117"/>
        <v>0</v>
      </c>
      <c r="DE282" s="302" t="e">
        <f t="shared" si="128"/>
        <v>#VALUE!</v>
      </c>
      <c r="DF282" s="302">
        <f t="shared" si="125"/>
        <v>0</v>
      </c>
      <c r="DG282" s="328">
        <v>0</v>
      </c>
      <c r="DH282" s="328">
        <v>0</v>
      </c>
      <c r="DI282" s="328">
        <v>0</v>
      </c>
      <c r="DJ282" s="328">
        <v>0</v>
      </c>
      <c r="DK282" s="328">
        <v>0</v>
      </c>
      <c r="DL282" s="328">
        <v>0</v>
      </c>
      <c r="DM282" s="328">
        <v>0</v>
      </c>
      <c r="DN282" s="328">
        <v>0</v>
      </c>
      <c r="DO282" s="328" t="str">
        <v>20230131_1336</v>
      </c>
      <c r="DP282" s="328">
        <v>4</v>
      </c>
      <c r="EW282" s="275">
        <v>280</v>
      </c>
    </row>
    <row r="283" spans="81:153" x14ac:dyDescent="0.3">
      <c r="CD283" s="315"/>
      <c r="CE283" s="315">
        <v>0</v>
      </c>
      <c r="CF283" s="315">
        <v>0</v>
      </c>
      <c r="CG283" s="315"/>
      <c r="CH283" s="315"/>
      <c r="CI283" s="315"/>
      <c r="CJ283" s="315"/>
      <c r="CK283" s="315"/>
      <c r="CL283" s="315"/>
      <c r="CM283" s="315"/>
      <c r="CN283" s="315">
        <v>0</v>
      </c>
      <c r="CO283" s="319" t="b">
        <f t="shared" si="126"/>
        <v>0</v>
      </c>
      <c r="CP283" s="319" t="b">
        <f t="shared" si="127"/>
        <v>0</v>
      </c>
      <c r="CQ283" s="319" t="b">
        <f t="shared" si="129"/>
        <v>0</v>
      </c>
      <c r="CR283" s="319" t="b">
        <f t="shared" si="114"/>
        <v>1</v>
      </c>
      <c r="CS283" s="430" t="b">
        <f t="shared" si="118"/>
        <v>0</v>
      </c>
      <c r="CT283" s="302" t="str">
        <f t="shared" si="119"/>
        <v/>
      </c>
      <c r="CU283" s="302" t="b">
        <f t="shared" si="120"/>
        <v>1</v>
      </c>
      <c r="CV283" s="319" t="b">
        <f t="shared" si="121"/>
        <v>0</v>
      </c>
      <c r="CW283" s="302" t="str">
        <f>'Forside og oppsummering'!$K$2</f>
        <v>20230131_1336</v>
      </c>
      <c r="CX283" s="302">
        <f t="shared" si="122"/>
        <v>4</v>
      </c>
      <c r="CY283" s="302" t="str">
        <f t="shared" si="123"/>
        <v/>
      </c>
      <c r="CZ283" s="435">
        <f t="shared" si="115"/>
        <v>0</v>
      </c>
      <c r="DA283" s="330">
        <f>'Forside og oppsummering'!$E$23</f>
        <v>0</v>
      </c>
      <c r="DB283" s="302" t="str">
        <f t="shared" si="124"/>
        <v>Prosjekt 4</v>
      </c>
      <c r="DC283" s="330" t="str">
        <f t="shared" si="116"/>
        <v>Alternative inntekter for tjenesteutviklingsprosjekt</v>
      </c>
      <c r="DD283" s="431">
        <f t="shared" si="117"/>
        <v>0</v>
      </c>
      <c r="DE283" s="302" t="e">
        <f t="shared" si="128"/>
        <v>#VALUE!</v>
      </c>
      <c r="DF283" s="302">
        <f t="shared" si="125"/>
        <v>0</v>
      </c>
      <c r="DG283" s="328">
        <v>0</v>
      </c>
      <c r="DH283" s="328">
        <v>0</v>
      </c>
      <c r="DI283" s="328">
        <v>0</v>
      </c>
      <c r="DJ283" s="328">
        <v>0</v>
      </c>
      <c r="DK283" s="328">
        <v>0</v>
      </c>
      <c r="DL283" s="328">
        <v>0</v>
      </c>
      <c r="DM283" s="328">
        <v>0</v>
      </c>
      <c r="DN283" s="328">
        <v>0</v>
      </c>
      <c r="DO283" s="328" t="str">
        <v>20230131_1336</v>
      </c>
      <c r="DP283" s="328">
        <v>4</v>
      </c>
      <c r="EW283" s="436">
        <v>281</v>
      </c>
    </row>
    <row r="284" spans="81:153" x14ac:dyDescent="0.3">
      <c r="CD284" s="315"/>
      <c r="CE284" s="315">
        <v>0</v>
      </c>
      <c r="CF284" s="315">
        <v>0</v>
      </c>
      <c r="CG284" s="315"/>
      <c r="CH284" s="315"/>
      <c r="CI284" s="315"/>
      <c r="CJ284" s="315"/>
      <c r="CK284" s="315"/>
      <c r="CL284" s="315"/>
      <c r="CM284" s="315"/>
      <c r="CN284" s="315">
        <v>0</v>
      </c>
      <c r="CO284" s="319" t="b">
        <f t="shared" si="126"/>
        <v>0</v>
      </c>
      <c r="CP284" s="319" t="b">
        <f t="shared" si="127"/>
        <v>0</v>
      </c>
      <c r="CQ284" s="319" t="b">
        <f t="shared" si="129"/>
        <v>0</v>
      </c>
      <c r="CR284" s="319" t="b">
        <f t="shared" si="114"/>
        <v>1</v>
      </c>
      <c r="CS284" s="430" t="b">
        <f t="shared" si="118"/>
        <v>0</v>
      </c>
      <c r="CT284" s="302" t="str">
        <f t="shared" si="119"/>
        <v/>
      </c>
      <c r="CU284" s="302" t="b">
        <f t="shared" si="120"/>
        <v>1</v>
      </c>
      <c r="CV284" s="319" t="b">
        <f t="shared" si="121"/>
        <v>0</v>
      </c>
      <c r="CW284" s="302" t="str">
        <f>'Forside og oppsummering'!$K$2</f>
        <v>20230131_1336</v>
      </c>
      <c r="CX284" s="302">
        <f t="shared" si="122"/>
        <v>4</v>
      </c>
      <c r="CY284" s="302" t="str">
        <f t="shared" si="123"/>
        <v/>
      </c>
      <c r="CZ284" s="435">
        <f t="shared" si="115"/>
        <v>0</v>
      </c>
      <c r="DA284" s="330">
        <f>'Forside og oppsummering'!$E$23</f>
        <v>0</v>
      </c>
      <c r="DB284" s="302" t="str">
        <f t="shared" si="124"/>
        <v>Prosjekt 4</v>
      </c>
      <c r="DC284" s="330" t="str">
        <f t="shared" si="116"/>
        <v>Alternative inntekter for tjenesteutviklingsprosjekt</v>
      </c>
      <c r="DD284" s="431">
        <f t="shared" si="117"/>
        <v>0</v>
      </c>
      <c r="DE284" s="302" t="e">
        <f t="shared" si="128"/>
        <v>#VALUE!</v>
      </c>
      <c r="DF284" s="302">
        <f t="shared" si="125"/>
        <v>0</v>
      </c>
      <c r="DG284" s="328">
        <v>0</v>
      </c>
      <c r="DH284" s="328">
        <v>0</v>
      </c>
      <c r="DI284" s="328">
        <v>0</v>
      </c>
      <c r="DJ284" s="328">
        <v>0</v>
      </c>
      <c r="DK284" s="328">
        <v>0</v>
      </c>
      <c r="DL284" s="328">
        <v>0</v>
      </c>
      <c r="DM284" s="328">
        <v>0</v>
      </c>
      <c r="DN284" s="328">
        <v>0</v>
      </c>
      <c r="DO284" s="328" t="str">
        <v>20230131_1336</v>
      </c>
      <c r="DP284" s="328">
        <v>4</v>
      </c>
      <c r="EW284" s="275">
        <v>282</v>
      </c>
    </row>
    <row r="285" spans="81:153" x14ac:dyDescent="0.3">
      <c r="CD285" s="315"/>
      <c r="CE285" s="315" t="str">
        <v>Inntekter fra andre kilder (Hvis aktuelt)</v>
      </c>
      <c r="CF285" s="315">
        <v>0</v>
      </c>
      <c r="CG285" s="315"/>
      <c r="CH285" s="315"/>
      <c r="CI285" s="315"/>
      <c r="CJ285" s="315"/>
      <c r="CK285" s="315"/>
      <c r="CL285" s="315"/>
      <c r="CM285" s="315"/>
      <c r="CN285" s="315">
        <v>0</v>
      </c>
      <c r="CO285" s="319" t="b">
        <f t="shared" si="126"/>
        <v>0</v>
      </c>
      <c r="CP285" s="319" t="b">
        <f t="shared" si="127"/>
        <v>0</v>
      </c>
      <c r="CQ285" s="319" t="b">
        <f t="shared" si="129"/>
        <v>0</v>
      </c>
      <c r="CR285" s="319" t="b">
        <f t="shared" si="114"/>
        <v>1</v>
      </c>
      <c r="CS285" s="430" t="b">
        <f t="shared" si="118"/>
        <v>0</v>
      </c>
      <c r="CT285" s="302" t="str">
        <f t="shared" si="119"/>
        <v/>
      </c>
      <c r="CU285" s="302" t="b">
        <f t="shared" si="120"/>
        <v>1</v>
      </c>
      <c r="CV285" s="319" t="b">
        <f t="shared" si="121"/>
        <v>0</v>
      </c>
      <c r="CW285" s="302" t="str">
        <f>'Forside og oppsummering'!$K$2</f>
        <v>20230131_1336</v>
      </c>
      <c r="CX285" s="302">
        <f t="shared" si="122"/>
        <v>4</v>
      </c>
      <c r="CY285" s="302" t="str">
        <f t="shared" si="123"/>
        <v/>
      </c>
      <c r="CZ285" s="435" t="str">
        <f t="shared" si="115"/>
        <v>Inntekter fra andre kilder (Hvis aktuelt)</v>
      </c>
      <c r="DA285" s="330">
        <f>'Forside og oppsummering'!$E$23</f>
        <v>0</v>
      </c>
      <c r="DB285" s="302" t="str">
        <f t="shared" si="124"/>
        <v>Prosjekt 4</v>
      </c>
      <c r="DC285" s="330" t="str">
        <f t="shared" si="116"/>
        <v>Alternative inntekter for tjenesteutviklingsprosjekt</v>
      </c>
      <c r="DD285" s="431" t="str">
        <f t="shared" si="117"/>
        <v>Inntekter fra andre kilder (Hvis aktuelt)</v>
      </c>
      <c r="DE285" s="302" t="str">
        <f t="shared" si="128"/>
        <v>P_ntekter fra andre kilder (Hvis aktuelt)</v>
      </c>
      <c r="DF285" s="302">
        <f t="shared" si="125"/>
        <v>0</v>
      </c>
      <c r="DG285" s="328">
        <v>0</v>
      </c>
      <c r="DH285" s="328">
        <v>0</v>
      </c>
      <c r="DI285" s="328">
        <v>0</v>
      </c>
      <c r="DJ285" s="328">
        <v>0</v>
      </c>
      <c r="DK285" s="328">
        <v>0</v>
      </c>
      <c r="DL285" s="328">
        <v>0</v>
      </c>
      <c r="DM285" s="328">
        <v>0</v>
      </c>
      <c r="DN285" s="328">
        <v>0</v>
      </c>
      <c r="DO285" s="328" t="str">
        <v>20230131_1336</v>
      </c>
      <c r="DP285" s="328">
        <v>4</v>
      </c>
      <c r="EW285" s="275">
        <v>283</v>
      </c>
    </row>
    <row r="286" spans="81:153" x14ac:dyDescent="0.3">
      <c r="CD286" s="315"/>
      <c r="CE286" s="315" t="str">
        <v>P4.6c</v>
      </c>
      <c r="CF286" s="315" t="str">
        <v>Bekreftet beløp fra andre inntektskilder</v>
      </c>
      <c r="CG286" s="315"/>
      <c r="CH286" s="315"/>
      <c r="CI286" s="315"/>
      <c r="CJ286" s="315"/>
      <c r="CK286" s="315"/>
      <c r="CL286" s="315"/>
      <c r="CM286" s="315"/>
      <c r="CN286" s="315">
        <v>0</v>
      </c>
      <c r="CO286" s="319" t="b">
        <f t="shared" si="126"/>
        <v>0</v>
      </c>
      <c r="CP286" s="319" t="b">
        <f t="shared" si="127"/>
        <v>0</v>
      </c>
      <c r="CQ286" s="319" t="b">
        <f t="shared" si="129"/>
        <v>0</v>
      </c>
      <c r="CR286" s="319" t="b">
        <f t="shared" si="114"/>
        <v>0</v>
      </c>
      <c r="CS286" s="430" t="b">
        <f t="shared" si="118"/>
        <v>0</v>
      </c>
      <c r="CT286" s="302" t="str">
        <f t="shared" si="119"/>
        <v/>
      </c>
      <c r="CU286" s="302" t="b">
        <f t="shared" si="120"/>
        <v>1</v>
      </c>
      <c r="CV286" s="319" t="b">
        <f t="shared" si="121"/>
        <v>0</v>
      </c>
      <c r="CW286" s="302" t="str">
        <f>'Forside og oppsummering'!$K$2</f>
        <v>20230131_1336</v>
      </c>
      <c r="CX286" s="302">
        <f t="shared" si="122"/>
        <v>4</v>
      </c>
      <c r="CY286" s="302" t="str">
        <f t="shared" si="123"/>
        <v/>
      </c>
      <c r="CZ286" s="435" t="str">
        <f t="shared" si="115"/>
        <v>P4.6c</v>
      </c>
      <c r="DA286" s="330">
        <f>'Forside og oppsummering'!$E$23</f>
        <v>0</v>
      </c>
      <c r="DB286" s="302" t="str">
        <f t="shared" si="124"/>
        <v>Prosjekt 4</v>
      </c>
      <c r="DC286" s="330" t="str">
        <f t="shared" si="116"/>
        <v>Alternative inntekter for tjenesteutviklingsprosjekt</v>
      </c>
      <c r="DD286" s="431" t="str">
        <f t="shared" si="117"/>
        <v>P4.6c</v>
      </c>
      <c r="DE286" s="302" t="str">
        <f t="shared" si="128"/>
        <v>P_.6c</v>
      </c>
      <c r="DF286" s="302" t="str">
        <f t="shared" si="125"/>
        <v>Bekreftet beløp fra andre inntektskilder</v>
      </c>
      <c r="DG286" s="328">
        <v>0</v>
      </c>
      <c r="DH286" s="328">
        <v>0</v>
      </c>
      <c r="DI286" s="328">
        <v>0</v>
      </c>
      <c r="DJ286" s="328">
        <v>0</v>
      </c>
      <c r="DK286" s="328">
        <v>0</v>
      </c>
      <c r="DL286" s="328">
        <v>0</v>
      </c>
      <c r="DM286" s="328">
        <v>0</v>
      </c>
      <c r="DN286" s="328">
        <v>0</v>
      </c>
      <c r="DO286" s="328" t="str">
        <v>20230131_1336</v>
      </c>
      <c r="DP286" s="328">
        <v>4</v>
      </c>
      <c r="EW286" s="275">
        <v>284</v>
      </c>
    </row>
    <row r="287" spans="81:153" x14ac:dyDescent="0.3">
      <c r="CD287" s="315"/>
      <c r="CE287" s="315" t="str">
        <v>P4.6d</v>
      </c>
      <c r="CF287" s="315" t="str">
        <v>Beløp dere har søkt om fra andre inntektskilder (Der det er uavklart hvorvidt søknaden blir innvilget eller avslått)</v>
      </c>
      <c r="CG287" s="315"/>
      <c r="CH287" s="315"/>
      <c r="CI287" s="315"/>
      <c r="CJ287" s="315"/>
      <c r="CK287" s="315"/>
      <c r="CL287" s="315"/>
      <c r="CM287" s="315"/>
      <c r="CN287" s="315">
        <v>0</v>
      </c>
      <c r="CO287" s="319" t="b">
        <f t="shared" si="126"/>
        <v>0</v>
      </c>
      <c r="CP287" s="319" t="b">
        <f t="shared" si="127"/>
        <v>0</v>
      </c>
      <c r="CQ287" s="319" t="b">
        <f t="shared" si="129"/>
        <v>0</v>
      </c>
      <c r="CR287" s="319" t="b">
        <f t="shared" si="114"/>
        <v>0</v>
      </c>
      <c r="CS287" s="430" t="b">
        <f t="shared" si="118"/>
        <v>0</v>
      </c>
      <c r="CT287" s="302" t="str">
        <f t="shared" si="119"/>
        <v/>
      </c>
      <c r="CU287" s="302" t="b">
        <f t="shared" si="120"/>
        <v>1</v>
      </c>
      <c r="CV287" s="319" t="b">
        <f t="shared" si="121"/>
        <v>0</v>
      </c>
      <c r="CW287" s="302" t="str">
        <f>'Forside og oppsummering'!$K$2</f>
        <v>20230131_1336</v>
      </c>
      <c r="CX287" s="302">
        <f t="shared" si="122"/>
        <v>4</v>
      </c>
      <c r="CY287" s="302" t="str">
        <f t="shared" si="123"/>
        <v/>
      </c>
      <c r="CZ287" s="435" t="str">
        <f t="shared" si="115"/>
        <v>P4.6d</v>
      </c>
      <c r="DA287" s="330">
        <f>'Forside og oppsummering'!$E$23</f>
        <v>0</v>
      </c>
      <c r="DB287" s="302" t="str">
        <f t="shared" si="124"/>
        <v>Prosjekt 4</v>
      </c>
      <c r="DC287" s="330" t="str">
        <f t="shared" si="116"/>
        <v>Alternative inntekter for tjenesteutviklingsprosjekt</v>
      </c>
      <c r="DD287" s="431" t="str">
        <f t="shared" si="117"/>
        <v>P4.6d</v>
      </c>
      <c r="DE287" s="302" t="str">
        <f t="shared" si="128"/>
        <v>P_.6d</v>
      </c>
      <c r="DF287" s="302" t="str">
        <f t="shared" si="125"/>
        <v>Beløp dere har søkt om fra andre inntektskilder (Der det er uavklart hvorvidt søknaden blir innvilget eller avslått)</v>
      </c>
      <c r="DG287" s="328">
        <v>0</v>
      </c>
      <c r="DH287" s="328">
        <v>0</v>
      </c>
      <c r="DI287" s="328">
        <v>0</v>
      </c>
      <c r="DJ287" s="328">
        <v>0</v>
      </c>
      <c r="DK287" s="328">
        <v>0</v>
      </c>
      <c r="DL287" s="328">
        <v>0</v>
      </c>
      <c r="DM287" s="328">
        <v>0</v>
      </c>
      <c r="DN287" s="328">
        <v>0</v>
      </c>
      <c r="DO287" s="328" t="str">
        <v>20230131_1336</v>
      </c>
      <c r="DP287" s="328">
        <v>4</v>
      </c>
      <c r="EW287" s="275">
        <v>285</v>
      </c>
    </row>
    <row r="288" spans="81:153" x14ac:dyDescent="0.3">
      <c r="CD288" s="315"/>
      <c r="CE288" s="315" t="str">
        <v>P4.6e</v>
      </c>
      <c r="CF288" s="315" t="str">
        <v>Beskriv kort med ord hvor dere har søkt om finansiering og beskriv finansieringen.</v>
      </c>
      <c r="CG288" s="315"/>
      <c r="CH288" s="315"/>
      <c r="CI288" s="315"/>
      <c r="CJ288" s="315"/>
      <c r="CK288" s="315"/>
      <c r="CL288" s="315"/>
      <c r="CM288" s="315"/>
      <c r="CN288" s="315">
        <v>0</v>
      </c>
      <c r="CO288" s="319" t="b">
        <f t="shared" si="126"/>
        <v>0</v>
      </c>
      <c r="CP288" s="319" t="b">
        <f t="shared" si="127"/>
        <v>0</v>
      </c>
      <c r="CQ288" s="319" t="b">
        <f t="shared" si="129"/>
        <v>0</v>
      </c>
      <c r="CR288" s="319" t="b">
        <f t="shared" si="114"/>
        <v>0</v>
      </c>
      <c r="CS288" s="430" t="b">
        <f t="shared" si="118"/>
        <v>0</v>
      </c>
      <c r="CT288" s="302" t="str">
        <f t="shared" si="119"/>
        <v/>
      </c>
      <c r="CU288" s="302" t="b">
        <f t="shared" si="120"/>
        <v>1</v>
      </c>
      <c r="CV288" s="319" t="b">
        <f t="shared" si="121"/>
        <v>0</v>
      </c>
      <c r="CW288" s="302" t="str">
        <f>'Forside og oppsummering'!$K$2</f>
        <v>20230131_1336</v>
      </c>
      <c r="CX288" s="302">
        <f t="shared" si="122"/>
        <v>4</v>
      </c>
      <c r="CY288" s="302" t="str">
        <f t="shared" si="123"/>
        <v/>
      </c>
      <c r="CZ288" s="435" t="str">
        <f t="shared" si="115"/>
        <v>P4.6e</v>
      </c>
      <c r="DA288" s="330">
        <f>'Forside og oppsummering'!$E$23</f>
        <v>0</v>
      </c>
      <c r="DB288" s="302" t="str">
        <f t="shared" si="124"/>
        <v>Prosjekt 4</v>
      </c>
      <c r="DC288" s="330" t="str">
        <f t="shared" si="116"/>
        <v>Alternative inntekter for tjenesteutviklingsprosjekt</v>
      </c>
      <c r="DD288" s="431" t="str">
        <f t="shared" si="117"/>
        <v>P4.6e</v>
      </c>
      <c r="DE288" s="302" t="str">
        <f t="shared" si="128"/>
        <v>P_.6e</v>
      </c>
      <c r="DF288" s="302" t="str">
        <f t="shared" si="125"/>
        <v>Beskriv kort med ord hvor dere har søkt om finansiering og beskriv finansieringen.</v>
      </c>
      <c r="DG288" s="328">
        <v>0</v>
      </c>
      <c r="DH288" s="328">
        <v>0</v>
      </c>
      <c r="DI288" s="328">
        <v>0</v>
      </c>
      <c r="DJ288" s="328">
        <v>0</v>
      </c>
      <c r="DK288" s="328">
        <v>0</v>
      </c>
      <c r="DL288" s="328">
        <v>0</v>
      </c>
      <c r="DM288" s="328">
        <v>0</v>
      </c>
      <c r="DN288" s="328">
        <v>0</v>
      </c>
      <c r="DO288" s="328" t="str">
        <v>20230131_1336</v>
      </c>
      <c r="DP288" s="328">
        <v>4</v>
      </c>
      <c r="EW288" s="275">
        <v>286</v>
      </c>
    </row>
    <row r="289" spans="81:153" x14ac:dyDescent="0.3">
      <c r="CO289" s="319" t="b">
        <f t="shared" si="126"/>
        <v>0</v>
      </c>
      <c r="CP289" s="319" t="b">
        <f t="shared" si="127"/>
        <v>0</v>
      </c>
      <c r="CQ289" s="319" t="b">
        <f t="shared" si="129"/>
        <v>0</v>
      </c>
      <c r="CR289" s="319" t="b">
        <f t="shared" si="114"/>
        <v>1</v>
      </c>
      <c r="CS289" s="430" t="b">
        <f t="shared" si="118"/>
        <v>1</v>
      </c>
      <c r="CT289" s="302" t="str">
        <f t="shared" si="119"/>
        <v/>
      </c>
      <c r="CU289" s="302" t="b">
        <f t="shared" si="120"/>
        <v>1</v>
      </c>
      <c r="CV289" s="319" t="b">
        <f t="shared" si="121"/>
        <v>0</v>
      </c>
      <c r="CW289" s="302" t="str">
        <f>'Forside og oppsummering'!$K$2</f>
        <v>20230131_1336</v>
      </c>
      <c r="CX289" s="302">
        <f t="shared" si="122"/>
        <v>6</v>
      </c>
      <c r="CY289" s="302" t="str">
        <f t="shared" si="123"/>
        <v/>
      </c>
      <c r="CZ289" s="435">
        <f t="shared" si="115"/>
        <v>0</v>
      </c>
      <c r="DA289" s="330">
        <f>'Forside og oppsummering'!$E$23</f>
        <v>0</v>
      </c>
      <c r="DB289" s="302" t="str">
        <f t="shared" si="124"/>
        <v>Prosjekt 4</v>
      </c>
      <c r="DC289" s="330" t="str">
        <f t="shared" si="116"/>
        <v>Alternative inntekter for tjenesteutviklingsprosjekt</v>
      </c>
      <c r="DD289" s="431" t="str">
        <f t="shared" si="117"/>
        <v>P4.6e_end</v>
      </c>
      <c r="DE289" s="302" t="str">
        <f t="shared" si="128"/>
        <v>P_.6e_end</v>
      </c>
      <c r="DF289" s="302" t="str">
        <f t="shared" si="125"/>
        <v/>
      </c>
      <c r="DG289" s="328">
        <v>0</v>
      </c>
      <c r="DH289" s="328">
        <v>0</v>
      </c>
      <c r="DI289" s="328">
        <v>0</v>
      </c>
      <c r="DJ289" s="328">
        <v>0</v>
      </c>
      <c r="DK289" s="328">
        <v>0</v>
      </c>
      <c r="DL289" s="328">
        <v>0</v>
      </c>
      <c r="DM289" s="328">
        <v>0</v>
      </c>
      <c r="DN289" s="328">
        <v>0</v>
      </c>
      <c r="DO289" s="328" t="str">
        <v>20230131_1336</v>
      </c>
      <c r="DP289" s="328">
        <v>6</v>
      </c>
      <c r="EW289" s="275">
        <v>287</v>
      </c>
    </row>
    <row r="290" spans="81:153" x14ac:dyDescent="0.3">
      <c r="CD290" s="329" t="str">
        <f>'Prosjekt 4'!$C$67</f>
        <v>P4.7</v>
      </c>
      <c r="CE290" s="329" t="str">
        <f>'Prosjekt 4'!$D$67</f>
        <v>Budsjett for tjenesteutviklingsprosjekt 4.</v>
      </c>
      <c r="CF290" s="329"/>
      <c r="CG290" s="329"/>
      <c r="CH290" s="329"/>
      <c r="CI290" s="329"/>
      <c r="CJ290" s="329"/>
      <c r="CK290" s="329"/>
      <c r="CL290" s="329"/>
      <c r="CM290" s="329"/>
      <c r="CN290" s="329"/>
      <c r="CO290" s="319" t="b">
        <f t="shared" si="126"/>
        <v>1</v>
      </c>
      <c r="CP290" s="319" t="b">
        <f t="shared" si="127"/>
        <v>0</v>
      </c>
      <c r="CQ290" s="319" t="b">
        <f t="shared" si="129"/>
        <v>0</v>
      </c>
      <c r="CR290" s="319" t="b">
        <f t="shared" si="114"/>
        <v>0</v>
      </c>
      <c r="CS290" s="430" t="b">
        <f t="shared" si="118"/>
        <v>0</v>
      </c>
      <c r="CT290" s="302" t="str">
        <f t="shared" si="119"/>
        <v/>
      </c>
      <c r="CU290" s="302" t="b">
        <f t="shared" si="120"/>
        <v>1</v>
      </c>
      <c r="CV290" s="319" t="b">
        <f t="shared" si="121"/>
        <v>0</v>
      </c>
      <c r="CW290" s="302" t="str">
        <f>'Forside og oppsummering'!$K$2</f>
        <v>20230131_1336</v>
      </c>
      <c r="CX290" s="302">
        <f t="shared" si="122"/>
        <v>2</v>
      </c>
      <c r="CY290" s="302" t="str">
        <f t="shared" si="123"/>
        <v/>
      </c>
      <c r="CZ290" s="435" t="str">
        <f t="shared" si="115"/>
        <v>P4.7</v>
      </c>
      <c r="DA290" s="330">
        <f>'Forside og oppsummering'!$E$23</f>
        <v>0</v>
      </c>
      <c r="DB290" s="302" t="str">
        <f t="shared" si="124"/>
        <v>Prosjekt 4</v>
      </c>
      <c r="DC290" s="330" t="str">
        <f t="shared" si="116"/>
        <v>Budsjett for tjenesteutviklingsprosjekt 4.</v>
      </c>
      <c r="DD290" s="431" t="str">
        <f t="shared" si="117"/>
        <v>P4.7</v>
      </c>
      <c r="DE290" s="302" t="str">
        <f t="shared" si="128"/>
        <v>P_.7</v>
      </c>
      <c r="DF290" s="302">
        <f t="shared" si="125"/>
        <v>0</v>
      </c>
      <c r="DG290" s="328">
        <v>0</v>
      </c>
      <c r="DH290" s="328">
        <v>0</v>
      </c>
      <c r="DI290" s="328">
        <v>0</v>
      </c>
      <c r="DJ290" s="328">
        <v>0</v>
      </c>
      <c r="DK290" s="328">
        <v>0</v>
      </c>
      <c r="DL290" s="328">
        <v>0</v>
      </c>
      <c r="DM290" s="328">
        <v>0</v>
      </c>
      <c r="DN290" s="328">
        <v>0</v>
      </c>
      <c r="DO290" s="328" t="str">
        <v>20230131_1336</v>
      </c>
      <c r="DP290" s="328">
        <v>2</v>
      </c>
      <c r="EW290" s="436">
        <v>288</v>
      </c>
    </row>
    <row r="291" spans="81:153" x14ac:dyDescent="0.3">
      <c r="CD291" s="329"/>
      <c r="CE291" s="329" t="str">
        <f>_xlfn.CONCAT(CD290,"a")</f>
        <v>P4.7a</v>
      </c>
      <c r="CF291" s="329" t="str" cm="1">
        <f t="array" ref="CF291:CF292">TRANSPOSE('Prosjekt 4'!$G$71:$H$71)</f>
        <v>Kostnader</v>
      </c>
      <c r="CG291" s="329"/>
      <c r="CH291" s="329"/>
      <c r="CI291" s="329"/>
      <c r="CJ291" s="329"/>
      <c r="CK291" s="329"/>
      <c r="CL291" s="329"/>
      <c r="CM291" s="329"/>
      <c r="CN291" s="329">
        <f>'Prosjekt 4'!$G$73</f>
        <v>0</v>
      </c>
      <c r="CO291" s="319" t="b">
        <f t="shared" si="126"/>
        <v>0</v>
      </c>
      <c r="CP291" s="319" t="b">
        <f t="shared" si="127"/>
        <v>0</v>
      </c>
      <c r="CQ291" s="319" t="b">
        <f t="shared" si="129"/>
        <v>0</v>
      </c>
      <c r="CR291" s="319" t="b">
        <f t="shared" si="114"/>
        <v>0</v>
      </c>
      <c r="CS291" s="430" t="b">
        <f t="shared" si="118"/>
        <v>0</v>
      </c>
      <c r="CT291" s="302" t="str">
        <f t="shared" si="119"/>
        <v/>
      </c>
      <c r="CU291" s="302" t="b">
        <f t="shared" si="120"/>
        <v>1</v>
      </c>
      <c r="CV291" s="319" t="b">
        <f t="shared" si="121"/>
        <v>0</v>
      </c>
      <c r="CW291" s="302" t="str">
        <f>'Forside og oppsummering'!$K$2</f>
        <v>20230131_1336</v>
      </c>
      <c r="CX291" s="302">
        <f t="shared" si="122"/>
        <v>4</v>
      </c>
      <c r="CY291" s="302" t="str">
        <f t="shared" si="123"/>
        <v/>
      </c>
      <c r="CZ291" s="435" t="str">
        <f t="shared" si="115"/>
        <v>P4.7a</v>
      </c>
      <c r="DA291" s="330">
        <f>'Forside og oppsummering'!$E$23</f>
        <v>0</v>
      </c>
      <c r="DB291" s="302" t="str">
        <f t="shared" si="124"/>
        <v>Prosjekt 4</v>
      </c>
      <c r="DC291" s="330" t="str">
        <f t="shared" si="116"/>
        <v>Budsjett for tjenesteutviklingsprosjekt 4.</v>
      </c>
      <c r="DD291" s="431" t="str">
        <f t="shared" si="117"/>
        <v>P4.7a</v>
      </c>
      <c r="DE291" s="302" t="str">
        <f t="shared" si="128"/>
        <v>P_.7a</v>
      </c>
      <c r="DF291" s="302" t="str">
        <f t="shared" si="125"/>
        <v>Kostnader</v>
      </c>
      <c r="DG291" s="328">
        <v>0</v>
      </c>
      <c r="DH291" s="328">
        <v>0</v>
      </c>
      <c r="DI291" s="328">
        <v>0</v>
      </c>
      <c r="DJ291" s="328">
        <v>0</v>
      </c>
      <c r="DK291" s="328">
        <v>0</v>
      </c>
      <c r="DL291" s="328">
        <v>0</v>
      </c>
      <c r="DM291" s="328">
        <v>0</v>
      </c>
      <c r="DN291" s="328">
        <v>0</v>
      </c>
      <c r="DO291" s="328" t="str">
        <v>20230131_1336</v>
      </c>
      <c r="DP291" s="328">
        <v>4</v>
      </c>
      <c r="EW291" s="275">
        <v>289</v>
      </c>
    </row>
    <row r="292" spans="81:153" x14ac:dyDescent="0.3">
      <c r="CD292" s="329"/>
      <c r="CE292" s="329" t="str">
        <f>_xlfn.CONCAT(CD290,"b")</f>
        <v>P4.7b</v>
      </c>
      <c r="CF292" s="329" t="str">
        <v>Andre inntekter</v>
      </c>
      <c r="CG292" s="329"/>
      <c r="CH292" s="329"/>
      <c r="CI292" s="329"/>
      <c r="CJ292" s="329"/>
      <c r="CK292" s="329"/>
      <c r="CL292" s="329"/>
      <c r="CM292" s="329"/>
      <c r="CN292" s="329">
        <f>'Prosjekt 4'!$H$73</f>
        <v>0</v>
      </c>
      <c r="CO292" s="319" t="b">
        <f t="shared" si="126"/>
        <v>0</v>
      </c>
      <c r="CP292" s="319" t="b">
        <f t="shared" si="127"/>
        <v>0</v>
      </c>
      <c r="CQ292" s="319" t="b">
        <f t="shared" si="129"/>
        <v>0</v>
      </c>
      <c r="CR292" s="319" t="b">
        <f t="shared" si="114"/>
        <v>0</v>
      </c>
      <c r="CS292" s="430" t="b">
        <f t="shared" si="118"/>
        <v>0</v>
      </c>
      <c r="CT292" s="302" t="str">
        <f t="shared" si="119"/>
        <v/>
      </c>
      <c r="CU292" s="302" t="b">
        <f t="shared" si="120"/>
        <v>1</v>
      </c>
      <c r="CV292" s="319" t="b">
        <f t="shared" si="121"/>
        <v>0</v>
      </c>
      <c r="CW292" s="302" t="str">
        <f>'Forside og oppsummering'!$K$2</f>
        <v>20230131_1336</v>
      </c>
      <c r="CX292" s="302">
        <f t="shared" si="122"/>
        <v>4</v>
      </c>
      <c r="CY292" s="302" t="str">
        <f t="shared" si="123"/>
        <v/>
      </c>
      <c r="CZ292" s="435" t="str">
        <f t="shared" si="115"/>
        <v>P4.7b</v>
      </c>
      <c r="DA292" s="330">
        <f>'Forside og oppsummering'!$E$23</f>
        <v>0</v>
      </c>
      <c r="DB292" s="302" t="str">
        <f t="shared" si="124"/>
        <v>Prosjekt 4</v>
      </c>
      <c r="DC292" s="330" t="str">
        <f t="shared" si="116"/>
        <v>Budsjett for tjenesteutviklingsprosjekt 4.</v>
      </c>
      <c r="DD292" s="431" t="str">
        <f t="shared" si="117"/>
        <v>P4.7b</v>
      </c>
      <c r="DE292" s="302" t="str">
        <f t="shared" si="128"/>
        <v>P_.7b</v>
      </c>
      <c r="DF292" s="302" t="str">
        <f t="shared" si="125"/>
        <v>Andre inntekter</v>
      </c>
      <c r="DG292" s="328">
        <v>0</v>
      </c>
      <c r="DH292" s="328">
        <v>0</v>
      </c>
      <c r="DI292" s="328">
        <v>0</v>
      </c>
      <c r="DJ292" s="328">
        <v>0</v>
      </c>
      <c r="DK292" s="328">
        <v>0</v>
      </c>
      <c r="DL292" s="328">
        <v>0</v>
      </c>
      <c r="DM292" s="328">
        <v>0</v>
      </c>
      <c r="DN292" s="328">
        <v>0</v>
      </c>
      <c r="DO292" s="328" t="str">
        <v>20230131_1336</v>
      </c>
      <c r="DP292" s="328">
        <v>4</v>
      </c>
      <c r="EW292" s="275">
        <v>290</v>
      </c>
    </row>
    <row r="293" spans="81:153" x14ac:dyDescent="0.3">
      <c r="CD293" s="329"/>
      <c r="CE293" s="329" t="str">
        <f>_xlfn.CONCAT(CD290,"c")</f>
        <v>P4.7c</v>
      </c>
      <c r="CF293" s="275" t="s">
        <v>224</v>
      </c>
      <c r="CG293" s="329"/>
      <c r="CH293" s="329"/>
      <c r="CI293" s="329">
        <f>'Prosjekt 4'!$F$73</f>
        <v>0</v>
      </c>
      <c r="CJ293" s="329">
        <f>'Prosjekt 4'!$I$73</f>
        <v>0</v>
      </c>
      <c r="CK293" s="329"/>
      <c r="CL293" s="329"/>
      <c r="CM293" s="329">
        <f>'Prosjekt 4'!$J$73</f>
        <v>0</v>
      </c>
      <c r="CN293" s="329"/>
      <c r="CO293" s="319" t="b">
        <f t="shared" si="126"/>
        <v>0</v>
      </c>
      <c r="CP293" s="319" t="b">
        <f t="shared" si="127"/>
        <v>0</v>
      </c>
      <c r="CQ293" s="319" t="b">
        <f t="shared" si="129"/>
        <v>1</v>
      </c>
      <c r="CR293" s="319" t="b">
        <f t="shared" si="114"/>
        <v>0</v>
      </c>
      <c r="CS293" s="430" t="b">
        <f t="shared" si="118"/>
        <v>0</v>
      </c>
      <c r="CT293" s="302" t="str">
        <f t="shared" si="119"/>
        <v/>
      </c>
      <c r="CU293" s="302" t="b">
        <f t="shared" si="120"/>
        <v>1</v>
      </c>
      <c r="CV293" s="319" t="b">
        <f t="shared" si="121"/>
        <v>0</v>
      </c>
      <c r="CW293" s="302" t="str">
        <f>'Forside og oppsummering'!$K$2</f>
        <v>20230131_1336</v>
      </c>
      <c r="CX293" s="302">
        <f t="shared" si="122"/>
        <v>7</v>
      </c>
      <c r="CY293" s="302" t="str">
        <f t="shared" si="123"/>
        <v/>
      </c>
      <c r="CZ293" s="435" t="str">
        <f t="shared" si="115"/>
        <v>P4.7c</v>
      </c>
      <c r="DA293" s="330">
        <f>'Forside og oppsummering'!$E$23</f>
        <v>0</v>
      </c>
      <c r="DB293" s="302" t="str">
        <f t="shared" si="124"/>
        <v>Prosjekt 4</v>
      </c>
      <c r="DC293" s="330" t="str">
        <f t="shared" si="116"/>
        <v>Budsjett for tjenesteutviklingsprosjekt 4.</v>
      </c>
      <c r="DD293" s="431" t="str">
        <f t="shared" si="117"/>
        <v>P4.7c</v>
      </c>
      <c r="DE293" s="302" t="str">
        <f t="shared" si="128"/>
        <v>P_.7c</v>
      </c>
      <c r="DF293" s="302" t="str">
        <f t="shared" si="125"/>
        <v>Søknad</v>
      </c>
      <c r="DG293" s="328">
        <v>0</v>
      </c>
      <c r="DH293" s="328">
        <v>0</v>
      </c>
      <c r="DI293" s="328">
        <v>0</v>
      </c>
      <c r="DJ293" s="328">
        <v>0</v>
      </c>
      <c r="DK293" s="328">
        <v>0</v>
      </c>
      <c r="DL293" s="328">
        <v>0</v>
      </c>
      <c r="DM293" s="328">
        <v>0</v>
      </c>
      <c r="DN293" s="328">
        <v>0</v>
      </c>
      <c r="DO293" s="328" t="str">
        <v>20230131_1336</v>
      </c>
      <c r="DP293" s="328">
        <v>7</v>
      </c>
      <c r="EW293" s="275">
        <v>291</v>
      </c>
    </row>
    <row r="294" spans="81:153" x14ac:dyDescent="0.3">
      <c r="CD294" s="329"/>
      <c r="CE294" s="329" t="str">
        <f>CD290</f>
        <v>P4.7</v>
      </c>
      <c r="CF294" s="275" t="s">
        <v>817</v>
      </c>
      <c r="CG294" s="329"/>
      <c r="CH294" s="329"/>
      <c r="CI294" s="329"/>
      <c r="CJ294" s="329"/>
      <c r="CK294" s="329"/>
      <c r="CL294" s="329"/>
      <c r="CM294" s="329"/>
      <c r="CN294" s="329"/>
      <c r="CO294" s="319" t="b">
        <f t="shared" si="126"/>
        <v>0</v>
      </c>
      <c r="CP294" s="319" t="b">
        <f t="shared" si="127"/>
        <v>1</v>
      </c>
      <c r="CQ294" s="319" t="b">
        <f t="shared" si="129"/>
        <v>0</v>
      </c>
      <c r="CR294" s="319" t="b">
        <f t="shared" si="114"/>
        <v>0</v>
      </c>
      <c r="CS294" s="430" t="b">
        <f t="shared" si="118"/>
        <v>0</v>
      </c>
      <c r="CT294" s="302" t="str">
        <f t="shared" si="119"/>
        <v/>
      </c>
      <c r="CU294" s="302" t="b">
        <f t="shared" si="120"/>
        <v>1</v>
      </c>
      <c r="CV294" s="319" t="b">
        <f t="shared" si="121"/>
        <v>0</v>
      </c>
      <c r="CW294" s="302" t="str">
        <f>'Forside og oppsummering'!$K$2</f>
        <v>20230131_1336</v>
      </c>
      <c r="CX294" s="302">
        <f t="shared" si="122"/>
        <v>5</v>
      </c>
      <c r="CY294" s="302" t="str">
        <f t="shared" si="123"/>
        <v/>
      </c>
      <c r="CZ294" s="435" t="str">
        <f t="shared" si="115"/>
        <v>P4.7</v>
      </c>
      <c r="DA294" s="330">
        <f>'Forside og oppsummering'!$E$23</f>
        <v>0</v>
      </c>
      <c r="DB294" s="302" t="str">
        <f t="shared" si="124"/>
        <v>Prosjekt 4</v>
      </c>
      <c r="DC294" s="330" t="str">
        <f t="shared" si="116"/>
        <v>Budsjett for tjenesteutviklingsprosjekt 4.</v>
      </c>
      <c r="DD294" s="431" t="str">
        <f t="shared" si="117"/>
        <v>P4.7_saksbehandlerkommentar</v>
      </c>
      <c r="DE294" s="302" t="str">
        <f t="shared" si="128"/>
        <v>P_.7_saksbehandlerkommentar</v>
      </c>
      <c r="DF294" s="302" t="str">
        <f t="shared" si="125"/>
        <v>Eventuell tilbakemelding fra saksbehandler til kommunen angående tjenesteutviklingsprosjektet. (Det som skrives her fremkommer på tilskuddsbrevet til kommunen)</v>
      </c>
      <c r="DG294" s="328">
        <v>0</v>
      </c>
      <c r="DH294" s="328">
        <v>0</v>
      </c>
      <c r="DI294" s="328">
        <v>0</v>
      </c>
      <c r="DJ294" s="328">
        <v>0</v>
      </c>
      <c r="DK294" s="328">
        <v>0</v>
      </c>
      <c r="DL294" s="328">
        <v>0</v>
      </c>
      <c r="DM294" s="328">
        <v>0</v>
      </c>
      <c r="DN294" s="328">
        <v>0</v>
      </c>
      <c r="DO294" s="328" t="str">
        <v>20230131_1336</v>
      </c>
      <c r="DP294" s="328">
        <v>5</v>
      </c>
      <c r="EW294" s="275">
        <v>292</v>
      </c>
    </row>
    <row r="295" spans="81:153" x14ac:dyDescent="0.3">
      <c r="CD295" s="329"/>
      <c r="CE295" s="329" t="str">
        <f>CD290</f>
        <v>P4.7</v>
      </c>
      <c r="CF295" s="329"/>
      <c r="CG295" s="329"/>
      <c r="CH295" s="329"/>
      <c r="CI295" s="329"/>
      <c r="CJ295" s="329"/>
      <c r="CK295" s="329"/>
      <c r="CL295" s="329"/>
      <c r="CM295" s="329"/>
      <c r="CN295" s="329"/>
      <c r="CO295" s="319" t="b">
        <f t="shared" si="126"/>
        <v>0</v>
      </c>
      <c r="CP295" s="319" t="b">
        <f t="shared" si="127"/>
        <v>1</v>
      </c>
      <c r="CQ295" s="319" t="b">
        <f t="shared" si="129"/>
        <v>0</v>
      </c>
      <c r="CR295" s="319" t="b">
        <f t="shared" si="114"/>
        <v>1</v>
      </c>
      <c r="CS295" s="430" t="b">
        <f t="shared" si="118"/>
        <v>1</v>
      </c>
      <c r="CT295" s="302" t="str">
        <f t="shared" si="119"/>
        <v/>
      </c>
      <c r="CU295" s="302" t="b">
        <f t="shared" si="120"/>
        <v>1</v>
      </c>
      <c r="CV295" s="319" t="b">
        <f t="shared" si="121"/>
        <v>0</v>
      </c>
      <c r="CW295" s="302" t="str">
        <f>'Forside og oppsummering'!$K$2</f>
        <v>20230131_1336</v>
      </c>
      <c r="CX295" s="302">
        <f t="shared" si="122"/>
        <v>6</v>
      </c>
      <c r="CY295" s="302" t="str">
        <f t="shared" si="123"/>
        <v/>
      </c>
      <c r="CZ295" s="435" t="str">
        <f t="shared" si="115"/>
        <v>P4.7</v>
      </c>
      <c r="DA295" s="330">
        <f>'Forside og oppsummering'!$E$23</f>
        <v>0</v>
      </c>
      <c r="DB295" s="302" t="str">
        <f t="shared" si="124"/>
        <v>Prosjekt 4</v>
      </c>
      <c r="DC295" s="330" t="str">
        <f t="shared" si="116"/>
        <v>Budsjett for tjenesteutviklingsprosjekt 4.</v>
      </c>
      <c r="DD295" s="431" t="str">
        <f t="shared" si="117"/>
        <v>P4.7_end</v>
      </c>
      <c r="DE295" s="302" t="str">
        <f t="shared" si="128"/>
        <v>P_.7_end</v>
      </c>
      <c r="DF295" s="302" t="str">
        <f t="shared" si="125"/>
        <v/>
      </c>
      <c r="DG295" s="328">
        <v>0</v>
      </c>
      <c r="DH295" s="328">
        <v>0</v>
      </c>
      <c r="DI295" s="328">
        <v>0</v>
      </c>
      <c r="DJ295" s="328">
        <v>0</v>
      </c>
      <c r="DK295" s="328">
        <v>0</v>
      </c>
      <c r="DL295" s="328">
        <v>0</v>
      </c>
      <c r="DM295" s="328">
        <v>0</v>
      </c>
      <c r="DN295" s="328">
        <v>0</v>
      </c>
      <c r="DO295" s="328" t="str">
        <v>20230131_1336</v>
      </c>
      <c r="DP295" s="328">
        <v>6</v>
      </c>
      <c r="EW295" s="275">
        <v>293</v>
      </c>
    </row>
    <row r="296" spans="81:153" x14ac:dyDescent="0.3">
      <c r="CC296" s="428"/>
      <c r="CD296" s="275" t="s">
        <v>427</v>
      </c>
      <c r="CE296" s="429"/>
      <c r="CF296" s="429"/>
      <c r="CG296" s="429"/>
      <c r="CH296" s="429"/>
      <c r="CI296" s="429"/>
      <c r="CJ296" s="429"/>
      <c r="CK296" s="429"/>
      <c r="CL296" s="429"/>
      <c r="CM296" s="429"/>
      <c r="CN296" s="429"/>
      <c r="CO296" s="319" t="b">
        <f t="shared" si="126"/>
        <v>1</v>
      </c>
      <c r="CP296" s="319" t="b">
        <f t="shared" si="127"/>
        <v>0</v>
      </c>
      <c r="CQ296" s="319" t="b">
        <f t="shared" si="129"/>
        <v>0</v>
      </c>
      <c r="CR296" s="430" t="b">
        <f t="shared" si="114"/>
        <v>0</v>
      </c>
      <c r="CS296" s="430" t="b">
        <f t="shared" si="118"/>
        <v>1</v>
      </c>
      <c r="CT296" s="302" t="b">
        <f t="shared" si="119"/>
        <v>1</v>
      </c>
      <c r="CU296" s="302" t="b">
        <f t="shared" si="120"/>
        <v>1</v>
      </c>
      <c r="CV296" s="319" t="b">
        <f t="shared" si="121"/>
        <v>0</v>
      </c>
      <c r="CW296" s="302" t="str">
        <f>'Forside og oppsummering'!$K$2</f>
        <v>20230131_1336</v>
      </c>
      <c r="CX296" s="302">
        <f t="shared" si="122"/>
        <v>1</v>
      </c>
      <c r="CY296" s="302" t="str">
        <f t="shared" si="123"/>
        <v>5</v>
      </c>
      <c r="CZ296" s="435" t="str">
        <f t="shared" si="115"/>
        <v>P5.</v>
      </c>
      <c r="DA296" s="431">
        <f>'Forside og oppsummering'!$E$23</f>
        <v>0</v>
      </c>
      <c r="DB296" s="302" t="str">
        <f t="shared" si="124"/>
        <v>Prosjekt 5</v>
      </c>
      <c r="DC296" s="330" t="str">
        <f t="shared" si="116"/>
        <v/>
      </c>
      <c r="DD296" s="431" t="str">
        <f t="shared" si="117"/>
        <v>P5.</v>
      </c>
      <c r="DE296" s="302" t="str">
        <f t="shared" si="128"/>
        <v>P_.</v>
      </c>
      <c r="DF296" s="302">
        <f t="shared" si="125"/>
        <v>0</v>
      </c>
      <c r="DG296" s="328">
        <v>0</v>
      </c>
      <c r="DH296" s="328">
        <v>0</v>
      </c>
      <c r="DI296" s="328">
        <v>0</v>
      </c>
      <c r="DJ296" s="328">
        <v>0</v>
      </c>
      <c r="DK296" s="328">
        <v>0</v>
      </c>
      <c r="DL296" s="328">
        <v>0</v>
      </c>
      <c r="DM296" s="328">
        <v>0</v>
      </c>
      <c r="DN296" s="328">
        <v>0</v>
      </c>
      <c r="DO296" s="328" t="str">
        <v>20230131_1336</v>
      </c>
      <c r="DP296" s="328">
        <v>1</v>
      </c>
      <c r="EW296" s="275">
        <v>294</v>
      </c>
    </row>
    <row r="297" spans="81:153" x14ac:dyDescent="0.3">
      <c r="CD297" s="313" t="str" cm="1">
        <f t="array" ref="CD297:CF332">'Prosjekt 5'!$C$7:$E$42</f>
        <v>P5.1</v>
      </c>
      <c r="CE297" s="313" t="str">
        <v>Overordnede prosjektdetaljer</v>
      </c>
      <c r="CF297" s="313">
        <v>0</v>
      </c>
      <c r="CG297" s="313"/>
      <c r="CH297" s="313"/>
      <c r="CI297" s="313"/>
      <c r="CJ297" s="313"/>
      <c r="CK297" s="313"/>
      <c r="CL297" s="313"/>
      <c r="CM297" s="313"/>
      <c r="CN297" s="313" cm="1">
        <f t="array" ref="CN297:CN332">'Prosjekt 5'!$G$7:$G$42</f>
        <v>0</v>
      </c>
      <c r="CO297" s="319" t="b">
        <f t="shared" si="126"/>
        <v>1</v>
      </c>
      <c r="CP297" s="319" t="b">
        <f t="shared" si="127"/>
        <v>0</v>
      </c>
      <c r="CQ297" s="319" t="b">
        <f t="shared" si="129"/>
        <v>0</v>
      </c>
      <c r="CR297" s="319" t="b">
        <f t="shared" si="114"/>
        <v>0</v>
      </c>
      <c r="CS297" s="430" t="b">
        <f t="shared" si="118"/>
        <v>0</v>
      </c>
      <c r="CT297" s="302" t="str">
        <f t="shared" si="119"/>
        <v/>
      </c>
      <c r="CU297" s="302" t="b">
        <f t="shared" si="120"/>
        <v>1</v>
      </c>
      <c r="CV297" s="319" t="b">
        <f t="shared" si="121"/>
        <v>0</v>
      </c>
      <c r="CW297" s="302" t="str">
        <f>'Forside og oppsummering'!$K$2</f>
        <v>20230131_1336</v>
      </c>
      <c r="CX297" s="302">
        <f t="shared" si="122"/>
        <v>2</v>
      </c>
      <c r="CY297" s="302" t="str">
        <f t="shared" si="123"/>
        <v/>
      </c>
      <c r="CZ297" s="435" t="str">
        <f t="shared" si="115"/>
        <v>P5.1</v>
      </c>
      <c r="DA297" s="330">
        <f>'Forside og oppsummering'!$E$23</f>
        <v>0</v>
      </c>
      <c r="DB297" s="302" t="str">
        <f t="shared" si="124"/>
        <v>Prosjekt 5</v>
      </c>
      <c r="DC297" s="330" t="str">
        <f t="shared" si="116"/>
        <v>Overordnede prosjektdetaljer</v>
      </c>
      <c r="DD297" s="431" t="str">
        <f t="shared" si="117"/>
        <v>P5.1</v>
      </c>
      <c r="DE297" s="302" t="str">
        <f t="shared" si="128"/>
        <v>P_.1</v>
      </c>
      <c r="DF297" s="302">
        <f t="shared" si="125"/>
        <v>0</v>
      </c>
      <c r="DG297" s="328">
        <v>0</v>
      </c>
      <c r="DH297" s="328">
        <v>0</v>
      </c>
      <c r="DI297" s="328">
        <v>0</v>
      </c>
      <c r="DJ297" s="328">
        <v>0</v>
      </c>
      <c r="DK297" s="328">
        <v>0</v>
      </c>
      <c r="DL297" s="328">
        <v>0</v>
      </c>
      <c r="DM297" s="328">
        <v>0</v>
      </c>
      <c r="DN297" s="328">
        <v>0</v>
      </c>
      <c r="DO297" s="328" t="str">
        <v>20230131_1336</v>
      </c>
      <c r="DP297" s="328">
        <v>2</v>
      </c>
      <c r="EW297" s="436">
        <v>295</v>
      </c>
    </row>
    <row r="298" spans="81:153" x14ac:dyDescent="0.3">
      <c r="CD298" s="313">
        <v>0</v>
      </c>
      <c r="CE298" s="313" t="str">
        <v>P5.1a</v>
      </c>
      <c r="CF298" s="313" t="str">
        <v>Tittel for tjenesteutviklingsprosjektet
Skriv inn en tittel som er beskrivende for prosjektet - maks 100 tegn</v>
      </c>
      <c r="CG298" s="313"/>
      <c r="CH298" s="313"/>
      <c r="CI298" s="313"/>
      <c r="CJ298" s="313"/>
      <c r="CK298" s="313"/>
      <c r="CL298" s="313"/>
      <c r="CM298" s="313"/>
      <c r="CN298" s="313">
        <v>0</v>
      </c>
      <c r="CO298" s="319" t="b">
        <f t="shared" si="126"/>
        <v>0</v>
      </c>
      <c r="CP298" s="319" t="b">
        <f t="shared" si="127"/>
        <v>0</v>
      </c>
      <c r="CQ298" s="319" t="b">
        <f t="shared" si="129"/>
        <v>0</v>
      </c>
      <c r="CR298" s="319" t="b">
        <f t="shared" si="114"/>
        <v>0</v>
      </c>
      <c r="CS298" s="430" t="b">
        <f t="shared" si="118"/>
        <v>0</v>
      </c>
      <c r="CT298" s="302" t="str">
        <f t="shared" si="119"/>
        <v/>
      </c>
      <c r="CU298" s="302" t="b">
        <f t="shared" si="120"/>
        <v>1</v>
      </c>
      <c r="CV298" s="319" t="b">
        <f t="shared" si="121"/>
        <v>0</v>
      </c>
      <c r="CW298" s="302" t="str">
        <f>'Forside og oppsummering'!$K$2</f>
        <v>20230131_1336</v>
      </c>
      <c r="CX298" s="302">
        <f t="shared" si="122"/>
        <v>4</v>
      </c>
      <c r="CY298" s="302" t="str">
        <f t="shared" si="123"/>
        <v/>
      </c>
      <c r="CZ298" s="435" t="str">
        <f t="shared" si="115"/>
        <v>P5.1a</v>
      </c>
      <c r="DA298" s="330">
        <f>'Forside og oppsummering'!$E$23</f>
        <v>0</v>
      </c>
      <c r="DB298" s="302" t="str">
        <f t="shared" si="124"/>
        <v>Prosjekt 5</v>
      </c>
      <c r="DC298" s="330" t="str">
        <f t="shared" si="116"/>
        <v>Overordnede prosjektdetaljer</v>
      </c>
      <c r="DD298" s="431" t="str">
        <f t="shared" si="117"/>
        <v>P5.1a</v>
      </c>
      <c r="DE298" s="302" t="str">
        <f t="shared" si="128"/>
        <v>P_.1a</v>
      </c>
      <c r="DF298" s="302" t="str">
        <f t="shared" si="125"/>
        <v>Tittel for tjenesteutviklingsprosjektet
Skriv inn en tittel som er beskrivende for prosjektet - maks 100 tegn</v>
      </c>
      <c r="DG298" s="328">
        <v>0</v>
      </c>
      <c r="DH298" s="328">
        <v>0</v>
      </c>
      <c r="DI298" s="328">
        <v>0</v>
      </c>
      <c r="DJ298" s="328">
        <v>0</v>
      </c>
      <c r="DK298" s="328">
        <v>0</v>
      </c>
      <c r="DL298" s="328">
        <v>0</v>
      </c>
      <c r="DM298" s="328">
        <v>0</v>
      </c>
      <c r="DN298" s="328">
        <v>0</v>
      </c>
      <c r="DO298" s="328" t="str">
        <v>20230131_1336</v>
      </c>
      <c r="DP298" s="328">
        <v>4</v>
      </c>
      <c r="EW298" s="275">
        <v>296</v>
      </c>
    </row>
    <row r="299" spans="81:153" x14ac:dyDescent="0.3">
      <c r="CD299" s="313">
        <v>0</v>
      </c>
      <c r="CE299" s="313" t="str">
        <v>P5.1b</v>
      </c>
      <c r="CF299" s="313" t="str">
        <v>Er dette videreføring av et eksisterende tjenesteutviklingsprosjekt?
(Ja/Nei)</v>
      </c>
      <c r="CG299" s="313"/>
      <c r="CH299" s="313"/>
      <c r="CI299" s="313"/>
      <c r="CJ299" s="313"/>
      <c r="CK299" s="313"/>
      <c r="CL299" s="313"/>
      <c r="CM299" s="313"/>
      <c r="CN299" s="313">
        <v>0</v>
      </c>
      <c r="CO299" s="319" t="b">
        <f t="shared" si="126"/>
        <v>0</v>
      </c>
      <c r="CP299" s="319" t="b">
        <f t="shared" si="127"/>
        <v>0</v>
      </c>
      <c r="CQ299" s="319" t="b">
        <f t="shared" si="129"/>
        <v>0</v>
      </c>
      <c r="CR299" s="319" t="b">
        <f t="shared" si="114"/>
        <v>0</v>
      </c>
      <c r="CS299" s="430" t="b">
        <f t="shared" si="118"/>
        <v>0</v>
      </c>
      <c r="CT299" s="302" t="str">
        <f t="shared" si="119"/>
        <v/>
      </c>
      <c r="CU299" s="302" t="b">
        <f t="shared" si="120"/>
        <v>1</v>
      </c>
      <c r="CV299" s="319" t="b">
        <f t="shared" si="121"/>
        <v>0</v>
      </c>
      <c r="CW299" s="302" t="str">
        <f>'Forside og oppsummering'!$K$2</f>
        <v>20230131_1336</v>
      </c>
      <c r="CX299" s="302">
        <f t="shared" si="122"/>
        <v>4</v>
      </c>
      <c r="CY299" s="302" t="str">
        <f t="shared" si="123"/>
        <v/>
      </c>
      <c r="CZ299" s="435" t="str">
        <f t="shared" si="115"/>
        <v>P5.1b</v>
      </c>
      <c r="DA299" s="330">
        <f>'Forside og oppsummering'!$E$23</f>
        <v>0</v>
      </c>
      <c r="DB299" s="302" t="str">
        <f t="shared" si="124"/>
        <v>Prosjekt 5</v>
      </c>
      <c r="DC299" s="330" t="str">
        <f t="shared" si="116"/>
        <v>Overordnede prosjektdetaljer</v>
      </c>
      <c r="DD299" s="431" t="str">
        <f t="shared" si="117"/>
        <v>P5.1b</v>
      </c>
      <c r="DE299" s="302" t="str">
        <f t="shared" si="128"/>
        <v>P_.1b</v>
      </c>
      <c r="DF299" s="302" t="str">
        <f t="shared" si="125"/>
        <v>Er dette videreføring av et eksisterende tjenesteutviklingsprosjekt?
(Ja/Nei)</v>
      </c>
      <c r="DG299" s="328">
        <v>0</v>
      </c>
      <c r="DH299" s="328">
        <v>0</v>
      </c>
      <c r="DI299" s="328">
        <v>0</v>
      </c>
      <c r="DJ299" s="328">
        <v>0</v>
      </c>
      <c r="DK299" s="328">
        <v>0</v>
      </c>
      <c r="DL299" s="328">
        <v>0</v>
      </c>
      <c r="DM299" s="328">
        <v>0</v>
      </c>
      <c r="DN299" s="328">
        <v>0</v>
      </c>
      <c r="DO299" s="328" t="str">
        <v>20230131_1336</v>
      </c>
      <c r="DP299" s="328">
        <v>4</v>
      </c>
      <c r="EW299" s="275">
        <v>297</v>
      </c>
    </row>
    <row r="300" spans="81:153" x14ac:dyDescent="0.3">
      <c r="CD300" s="313">
        <v>0</v>
      </c>
      <c r="CE300" s="313" t="str">
        <v>P5.1c</v>
      </c>
      <c r="CF300" s="313" t="str">
        <v>Estimert startdato for tjenesteutviklingsprosjektet</v>
      </c>
      <c r="CG300" s="313"/>
      <c r="CH300" s="313"/>
      <c r="CI300" s="313"/>
      <c r="CJ300" s="313"/>
      <c r="CK300" s="313"/>
      <c r="CL300" s="313"/>
      <c r="CM300" s="313"/>
      <c r="CN300" s="313">
        <v>0</v>
      </c>
      <c r="CO300" s="319" t="b">
        <f t="shared" si="126"/>
        <v>0</v>
      </c>
      <c r="CP300" s="319" t="b">
        <f t="shared" si="127"/>
        <v>0</v>
      </c>
      <c r="CQ300" s="319" t="b">
        <f t="shared" si="129"/>
        <v>0</v>
      </c>
      <c r="CR300" s="319" t="b">
        <f t="shared" si="114"/>
        <v>0</v>
      </c>
      <c r="CS300" s="430" t="b">
        <f t="shared" si="118"/>
        <v>0</v>
      </c>
      <c r="CT300" s="302" t="str">
        <f t="shared" si="119"/>
        <v/>
      </c>
      <c r="CU300" s="302" t="b">
        <f t="shared" si="120"/>
        <v>1</v>
      </c>
      <c r="CV300" s="319" t="b">
        <f t="shared" si="121"/>
        <v>0</v>
      </c>
      <c r="CW300" s="302" t="str">
        <f>'Forside og oppsummering'!$K$2</f>
        <v>20230131_1336</v>
      </c>
      <c r="CX300" s="302">
        <f t="shared" si="122"/>
        <v>4</v>
      </c>
      <c r="CY300" s="302" t="str">
        <f t="shared" si="123"/>
        <v/>
      </c>
      <c r="CZ300" s="435" t="str">
        <f t="shared" si="115"/>
        <v>P5.1c</v>
      </c>
      <c r="DA300" s="330">
        <f>'Forside og oppsummering'!$E$23</f>
        <v>0</v>
      </c>
      <c r="DB300" s="302" t="str">
        <f t="shared" si="124"/>
        <v>Prosjekt 5</v>
      </c>
      <c r="DC300" s="330" t="str">
        <f t="shared" si="116"/>
        <v>Overordnede prosjektdetaljer</v>
      </c>
      <c r="DD300" s="431" t="str">
        <f t="shared" si="117"/>
        <v>P5.1c</v>
      </c>
      <c r="DE300" s="302" t="str">
        <f t="shared" si="128"/>
        <v>P_.1c</v>
      </c>
      <c r="DF300" s="302" t="str">
        <f t="shared" si="125"/>
        <v>Estimert startdato for tjenesteutviklingsprosjektet</v>
      </c>
      <c r="DG300" s="328">
        <v>0</v>
      </c>
      <c r="DH300" s="328">
        <v>0</v>
      </c>
      <c r="DI300" s="328">
        <v>0</v>
      </c>
      <c r="DJ300" s="328">
        <v>0</v>
      </c>
      <c r="DK300" s="328">
        <v>0</v>
      </c>
      <c r="DL300" s="328">
        <v>0</v>
      </c>
      <c r="DM300" s="328">
        <v>0</v>
      </c>
      <c r="DN300" s="328">
        <v>0</v>
      </c>
      <c r="DO300" s="328" t="str">
        <v>20230131_1336</v>
      </c>
      <c r="DP300" s="328">
        <v>4</v>
      </c>
      <c r="EW300" s="275">
        <v>298</v>
      </c>
    </row>
    <row r="301" spans="81:153" x14ac:dyDescent="0.3">
      <c r="CD301" s="313">
        <v>0</v>
      </c>
      <c r="CE301" s="313" t="str">
        <v>P5.1d</v>
      </c>
      <c r="CF301"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301" s="313"/>
      <c r="CH301" s="313"/>
      <c r="CI301" s="313"/>
      <c r="CJ301" s="313"/>
      <c r="CK301" s="313"/>
      <c r="CL301" s="313"/>
      <c r="CM301" s="313"/>
      <c r="CN301" s="313">
        <v>0</v>
      </c>
      <c r="CO301" s="319" t="b">
        <f t="shared" si="126"/>
        <v>0</v>
      </c>
      <c r="CP301" s="319" t="b">
        <f t="shared" si="127"/>
        <v>0</v>
      </c>
      <c r="CQ301" s="319" t="b">
        <f t="shared" si="129"/>
        <v>0</v>
      </c>
      <c r="CR301" s="319" t="b">
        <f t="shared" si="114"/>
        <v>0</v>
      </c>
      <c r="CS301" s="430" t="b">
        <f t="shared" si="118"/>
        <v>0</v>
      </c>
      <c r="CT301" s="302" t="str">
        <f t="shared" si="119"/>
        <v/>
      </c>
      <c r="CU301" s="302" t="b">
        <f t="shared" si="120"/>
        <v>1</v>
      </c>
      <c r="CV301" s="319" t="b">
        <f t="shared" si="121"/>
        <v>0</v>
      </c>
      <c r="CW301" s="302" t="str">
        <f>'Forside og oppsummering'!$K$2</f>
        <v>20230131_1336</v>
      </c>
      <c r="CX301" s="302">
        <f t="shared" si="122"/>
        <v>4</v>
      </c>
      <c r="CY301" s="302" t="str">
        <f t="shared" si="123"/>
        <v/>
      </c>
      <c r="CZ301" s="435" t="str">
        <f t="shared" si="115"/>
        <v>P5.1d</v>
      </c>
      <c r="DA301" s="330">
        <f>'Forside og oppsummering'!$E$23</f>
        <v>0</v>
      </c>
      <c r="DB301" s="302" t="str">
        <f t="shared" si="124"/>
        <v>Prosjekt 5</v>
      </c>
      <c r="DC301" s="330" t="str">
        <f t="shared" si="116"/>
        <v>Overordnede prosjektdetaljer</v>
      </c>
      <c r="DD301" s="431" t="str">
        <f t="shared" si="117"/>
        <v>P5.1d</v>
      </c>
      <c r="DE301" s="302" t="str">
        <f t="shared" si="128"/>
        <v>P_.1d</v>
      </c>
      <c r="DF301" s="302" t="str">
        <f t="shared" si="125"/>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301" s="328">
        <v>0</v>
      </c>
      <c r="DH301" s="328">
        <v>0</v>
      </c>
      <c r="DI301" s="328">
        <v>0</v>
      </c>
      <c r="DJ301" s="328">
        <v>0</v>
      </c>
      <c r="DK301" s="328">
        <v>0</v>
      </c>
      <c r="DL301" s="328">
        <v>0</v>
      </c>
      <c r="DM301" s="328">
        <v>0</v>
      </c>
      <c r="DN301" s="328">
        <v>0</v>
      </c>
      <c r="DO301" s="328" t="str">
        <v>20230131_1336</v>
      </c>
      <c r="DP301" s="328">
        <v>4</v>
      </c>
      <c r="EW301" s="275">
        <v>299</v>
      </c>
    </row>
    <row r="302" spans="81:153" x14ac:dyDescent="0.3">
      <c r="CD302" s="313">
        <v>0</v>
      </c>
      <c r="CE302" s="313" t="str">
        <v>P5.1e</v>
      </c>
      <c r="CF302"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302" s="313"/>
      <c r="CH302" s="313"/>
      <c r="CI302" s="313"/>
      <c r="CJ302" s="313"/>
      <c r="CK302" s="313"/>
      <c r="CL302" s="313"/>
      <c r="CM302" s="313"/>
      <c r="CN302" s="313">
        <v>0</v>
      </c>
      <c r="CO302" s="319" t="b">
        <f t="shared" si="126"/>
        <v>0</v>
      </c>
      <c r="CP302" s="319" t="b">
        <f t="shared" si="127"/>
        <v>0</v>
      </c>
      <c r="CQ302" s="319" t="b">
        <f t="shared" si="129"/>
        <v>0</v>
      </c>
      <c r="CR302" s="319" t="b">
        <f t="shared" si="114"/>
        <v>0</v>
      </c>
      <c r="CS302" s="430" t="b">
        <f t="shared" si="118"/>
        <v>0</v>
      </c>
      <c r="CT302" s="302" t="str">
        <f t="shared" si="119"/>
        <v/>
      </c>
      <c r="CU302" s="302" t="b">
        <f t="shared" si="120"/>
        <v>1</v>
      </c>
      <c r="CV302" s="319" t="b">
        <f t="shared" si="121"/>
        <v>0</v>
      </c>
      <c r="CW302" s="302" t="str">
        <f>'Forside og oppsummering'!$K$2</f>
        <v>20230131_1336</v>
      </c>
      <c r="CX302" s="302">
        <f t="shared" si="122"/>
        <v>4</v>
      </c>
      <c r="CY302" s="302" t="str">
        <f t="shared" si="123"/>
        <v/>
      </c>
      <c r="CZ302" s="435" t="str">
        <f t="shared" si="115"/>
        <v>P5.1e</v>
      </c>
      <c r="DA302" s="330">
        <f>'Forside og oppsummering'!$E$23</f>
        <v>0</v>
      </c>
      <c r="DB302" s="302" t="str">
        <f t="shared" si="124"/>
        <v>Prosjekt 5</v>
      </c>
      <c r="DC302" s="330" t="str">
        <f t="shared" si="116"/>
        <v>Overordnede prosjektdetaljer</v>
      </c>
      <c r="DD302" s="431" t="str">
        <f t="shared" si="117"/>
        <v>P5.1e</v>
      </c>
      <c r="DE302" s="302" t="str">
        <f t="shared" si="128"/>
        <v>P_.1e</v>
      </c>
      <c r="DF302" s="302" t="str">
        <f t="shared" si="125"/>
        <v>Status for tjenesteutviklingsprosjektet
- Besvares dersom dette er videreføring av et eksisterende tjenesteutviklingsprosjekt 
- Beskriv kort hva som er status for tjenesteutviklingsprosjektet og hvordan det går sammenlignet med den opprinnelige fremdriftsplanen</v>
      </c>
      <c r="DG302" s="328">
        <v>0</v>
      </c>
      <c r="DH302" s="328">
        <v>0</v>
      </c>
      <c r="DI302" s="328">
        <v>0</v>
      </c>
      <c r="DJ302" s="328">
        <v>0</v>
      </c>
      <c r="DK302" s="328">
        <v>0</v>
      </c>
      <c r="DL302" s="328">
        <v>0</v>
      </c>
      <c r="DM302" s="328">
        <v>0</v>
      </c>
      <c r="DN302" s="328">
        <v>0</v>
      </c>
      <c r="DO302" s="328" t="str">
        <v>20230131_1336</v>
      </c>
      <c r="DP302" s="328">
        <v>4</v>
      </c>
      <c r="EW302" s="275">
        <v>300</v>
      </c>
    </row>
    <row r="303" spans="81:153" x14ac:dyDescent="0.3">
      <c r="CD303" s="313">
        <v>0</v>
      </c>
      <c r="CE303" s="313">
        <v>0</v>
      </c>
      <c r="CF303" s="313">
        <v>0</v>
      </c>
      <c r="CG303" s="313"/>
      <c r="CH303" s="313"/>
      <c r="CI303" s="313"/>
      <c r="CJ303" s="313"/>
      <c r="CK303" s="313"/>
      <c r="CL303" s="313"/>
      <c r="CM303" s="313"/>
      <c r="CN303" s="313">
        <v>0</v>
      </c>
      <c r="CO303" s="319" t="b">
        <f t="shared" si="126"/>
        <v>0</v>
      </c>
      <c r="CP303" s="319" t="b">
        <f t="shared" si="127"/>
        <v>0</v>
      </c>
      <c r="CQ303" s="319" t="b">
        <f t="shared" si="129"/>
        <v>0</v>
      </c>
      <c r="CR303" s="319" t="b">
        <f t="shared" si="114"/>
        <v>1</v>
      </c>
      <c r="CS303" s="430" t="b">
        <f t="shared" si="118"/>
        <v>1</v>
      </c>
      <c r="CT303" s="302" t="str">
        <f t="shared" si="119"/>
        <v/>
      </c>
      <c r="CU303" s="302" t="b">
        <f t="shared" si="120"/>
        <v>1</v>
      </c>
      <c r="CV303" s="319" t="b">
        <f t="shared" si="121"/>
        <v>0</v>
      </c>
      <c r="CW303" s="302" t="str">
        <f>'Forside og oppsummering'!$K$2</f>
        <v>20230131_1336</v>
      </c>
      <c r="CX303" s="302">
        <f t="shared" si="122"/>
        <v>6</v>
      </c>
      <c r="CY303" s="302" t="str">
        <f t="shared" si="123"/>
        <v/>
      </c>
      <c r="CZ303" s="435">
        <f t="shared" si="115"/>
        <v>0</v>
      </c>
      <c r="DA303" s="330">
        <f>'Forside og oppsummering'!$E$23</f>
        <v>0</v>
      </c>
      <c r="DB303" s="302" t="str">
        <f t="shared" si="124"/>
        <v>Prosjekt 5</v>
      </c>
      <c r="DC303" s="330" t="str">
        <f t="shared" si="116"/>
        <v>Overordnede prosjektdetaljer</v>
      </c>
      <c r="DD303" s="431" t="str">
        <f t="shared" si="117"/>
        <v>P5.1e_end</v>
      </c>
      <c r="DE303" s="302" t="str">
        <f t="shared" si="128"/>
        <v>P_.1e_end</v>
      </c>
      <c r="DF303" s="302" t="str">
        <f t="shared" si="125"/>
        <v/>
      </c>
      <c r="DG303" s="328">
        <v>0</v>
      </c>
      <c r="DH303" s="328">
        <v>0</v>
      </c>
      <c r="DI303" s="328">
        <v>0</v>
      </c>
      <c r="DJ303" s="328">
        <v>0</v>
      </c>
      <c r="DK303" s="328">
        <v>0</v>
      </c>
      <c r="DL303" s="328">
        <v>0</v>
      </c>
      <c r="DM303" s="328">
        <v>0</v>
      </c>
      <c r="DN303" s="328">
        <v>0</v>
      </c>
      <c r="DO303" s="328" t="str">
        <v>20230131_1336</v>
      </c>
      <c r="DP303" s="328">
        <v>6</v>
      </c>
      <c r="EW303" s="275">
        <v>301</v>
      </c>
    </row>
    <row r="304" spans="81:153" x14ac:dyDescent="0.3">
      <c r="CD304" s="313" t="str">
        <v>P5.2</v>
      </c>
      <c r="CE304" s="313" t="str">
        <v>Tema for tjenesteutviklingsprosjekt 5.</v>
      </c>
      <c r="CF304" s="313">
        <v>0</v>
      </c>
      <c r="CG304" s="313"/>
      <c r="CH304" s="313"/>
      <c r="CI304" s="313"/>
      <c r="CJ304" s="313"/>
      <c r="CK304" s="313"/>
      <c r="CL304" s="313"/>
      <c r="CM304" s="313"/>
      <c r="CN304" s="313">
        <v>0</v>
      </c>
      <c r="CO304" s="319" t="b">
        <f t="shared" si="126"/>
        <v>1</v>
      </c>
      <c r="CP304" s="319" t="b">
        <f t="shared" si="127"/>
        <v>0</v>
      </c>
      <c r="CQ304" s="319" t="b">
        <f t="shared" si="129"/>
        <v>0</v>
      </c>
      <c r="CR304" s="319" t="b">
        <f t="shared" si="114"/>
        <v>0</v>
      </c>
      <c r="CS304" s="430" t="b">
        <f t="shared" si="118"/>
        <v>0</v>
      </c>
      <c r="CT304" s="302" t="str">
        <f t="shared" si="119"/>
        <v/>
      </c>
      <c r="CU304" s="302" t="b">
        <f t="shared" si="120"/>
        <v>1</v>
      </c>
      <c r="CV304" s="319" t="b">
        <f t="shared" si="121"/>
        <v>0</v>
      </c>
      <c r="CW304" s="302" t="str">
        <f>'Forside og oppsummering'!$K$2</f>
        <v>20230131_1336</v>
      </c>
      <c r="CX304" s="302">
        <f t="shared" si="122"/>
        <v>2</v>
      </c>
      <c r="CY304" s="302" t="str">
        <f t="shared" si="123"/>
        <v/>
      </c>
      <c r="CZ304" s="435" t="str">
        <f t="shared" si="115"/>
        <v>P5.2</v>
      </c>
      <c r="DA304" s="330">
        <f>'Forside og oppsummering'!$E$23</f>
        <v>0</v>
      </c>
      <c r="DB304" s="302" t="str">
        <f t="shared" si="124"/>
        <v>Prosjekt 5</v>
      </c>
      <c r="DC304" s="330" t="str">
        <f t="shared" si="116"/>
        <v>Tema for tjenesteutviklingsprosjekt 5.</v>
      </c>
      <c r="DD304" s="431" t="str">
        <f t="shared" si="117"/>
        <v>P5.2</v>
      </c>
      <c r="DE304" s="302" t="str">
        <f t="shared" si="128"/>
        <v>P_.2</v>
      </c>
      <c r="DF304" s="302">
        <f t="shared" si="125"/>
        <v>0</v>
      </c>
      <c r="DG304" s="328">
        <v>0</v>
      </c>
      <c r="DH304" s="328">
        <v>0</v>
      </c>
      <c r="DI304" s="328">
        <v>0</v>
      </c>
      <c r="DJ304" s="328">
        <v>0</v>
      </c>
      <c r="DK304" s="328">
        <v>0</v>
      </c>
      <c r="DL304" s="328">
        <v>0</v>
      </c>
      <c r="DM304" s="328">
        <v>0</v>
      </c>
      <c r="DN304" s="328">
        <v>0</v>
      </c>
      <c r="DO304" s="328" t="str">
        <v>20230131_1336</v>
      </c>
      <c r="DP304" s="328">
        <v>2</v>
      </c>
      <c r="EW304" s="436">
        <v>302</v>
      </c>
    </row>
    <row r="305" spans="82:153" x14ac:dyDescent="0.3">
      <c r="CD305" s="313">
        <v>0</v>
      </c>
      <c r="CE305" s="313" t="str">
        <v>Det er kun mulig å markere et tema. Velg temaet som er mest dekkende for prosjektets innretning med "Ja".</v>
      </c>
      <c r="CF305" s="313">
        <v>0</v>
      </c>
      <c r="CG305" s="313"/>
      <c r="CH305" s="313"/>
      <c r="CI305" s="313"/>
      <c r="CJ305" s="313"/>
      <c r="CK305" s="313"/>
      <c r="CL305" s="313"/>
      <c r="CM305" s="313"/>
      <c r="CN305" s="313">
        <v>0</v>
      </c>
      <c r="CO305" s="319" t="b">
        <f t="shared" si="126"/>
        <v>0</v>
      </c>
      <c r="CP305" s="319" t="b">
        <f t="shared" si="127"/>
        <v>0</v>
      </c>
      <c r="CQ305" s="319" t="b">
        <f t="shared" si="129"/>
        <v>0</v>
      </c>
      <c r="CR305" s="319" t="b">
        <f t="shared" si="114"/>
        <v>1</v>
      </c>
      <c r="CS305" s="430" t="b">
        <f t="shared" si="118"/>
        <v>0</v>
      </c>
      <c r="CT305" s="302" t="str">
        <f t="shared" si="119"/>
        <v/>
      </c>
      <c r="CU305" s="302" t="b">
        <f t="shared" si="120"/>
        <v>1</v>
      </c>
      <c r="CV305" s="319" t="b">
        <f t="shared" si="121"/>
        <v>0</v>
      </c>
      <c r="CW305" s="302" t="str">
        <f>'Forside og oppsummering'!$K$2</f>
        <v>20230131_1336</v>
      </c>
      <c r="CX305" s="302">
        <f t="shared" si="122"/>
        <v>4</v>
      </c>
      <c r="CY305" s="302" t="str">
        <f t="shared" si="123"/>
        <v/>
      </c>
      <c r="CZ305" s="435" t="str">
        <f t="shared" si="115"/>
        <v>Det er kun mulig å markere et tema. Velg temaet som er mest dekkende for prosjektets innretning med "Ja".</v>
      </c>
      <c r="DA305" s="330">
        <f>'Forside og oppsummering'!$E$23</f>
        <v>0</v>
      </c>
      <c r="DB305" s="302" t="str">
        <f t="shared" si="124"/>
        <v>Prosjekt 5</v>
      </c>
      <c r="DC305" s="330" t="str">
        <f t="shared" si="116"/>
        <v>Tema for tjenesteutviklingsprosjekt 5.</v>
      </c>
      <c r="DD305" s="431" t="str">
        <f t="shared" si="117"/>
        <v>Det er kun mulig å markere et tema. Velg temaet som er mest dekkende for prosjektets innretning med "Ja".</v>
      </c>
      <c r="DE305" s="302" t="str">
        <f t="shared" si="128"/>
        <v>P_t er kun mulig å markere et tema. Velg temaet som er mest dekkende for prosjektets innretning med "Ja".</v>
      </c>
      <c r="DF305" s="302">
        <f t="shared" si="125"/>
        <v>0</v>
      </c>
      <c r="DG305" s="328">
        <v>0</v>
      </c>
      <c r="DH305" s="328">
        <v>0</v>
      </c>
      <c r="DI305" s="328">
        <v>0</v>
      </c>
      <c r="DJ305" s="328">
        <v>0</v>
      </c>
      <c r="DK305" s="328">
        <v>0</v>
      </c>
      <c r="DL305" s="328">
        <v>0</v>
      </c>
      <c r="DM305" s="328">
        <v>0</v>
      </c>
      <c r="DN305" s="328">
        <v>0</v>
      </c>
      <c r="DO305" s="328" t="str">
        <v>20230131_1336</v>
      </c>
      <c r="DP305" s="328">
        <v>4</v>
      </c>
      <c r="EW305" s="275">
        <v>303</v>
      </c>
    </row>
    <row r="306" spans="82:153" x14ac:dyDescent="0.3">
      <c r="CD306" s="313">
        <v>0</v>
      </c>
      <c r="CE306" s="313" t="str">
        <v>P5.2a</v>
      </c>
      <c r="CF306" s="313" t="str">
        <v>Heltid og faste stillinger</v>
      </c>
      <c r="CG306" s="313"/>
      <c r="CH306" s="313"/>
      <c r="CI306" s="313"/>
      <c r="CJ306" s="313"/>
      <c r="CK306" s="313"/>
      <c r="CL306" s="313"/>
      <c r="CM306" s="313"/>
      <c r="CN306" s="313">
        <v>0</v>
      </c>
      <c r="CO306" s="319" t="b">
        <f t="shared" si="126"/>
        <v>0</v>
      </c>
      <c r="CP306" s="319" t="b">
        <f t="shared" si="127"/>
        <v>0</v>
      </c>
      <c r="CQ306" s="319" t="b">
        <f t="shared" si="129"/>
        <v>0</v>
      </c>
      <c r="CR306" s="319" t="b">
        <f t="shared" si="114"/>
        <v>0</v>
      </c>
      <c r="CS306" s="430" t="b">
        <f t="shared" si="118"/>
        <v>0</v>
      </c>
      <c r="CT306" s="302" t="str">
        <f t="shared" si="119"/>
        <v/>
      </c>
      <c r="CU306" s="302" t="b">
        <f t="shared" si="120"/>
        <v>1</v>
      </c>
      <c r="CV306" s="319" t="b">
        <f t="shared" si="121"/>
        <v>0</v>
      </c>
      <c r="CW306" s="302" t="str">
        <f>'Forside og oppsummering'!$K$2</f>
        <v>20230131_1336</v>
      </c>
      <c r="CX306" s="302">
        <f t="shared" si="122"/>
        <v>4</v>
      </c>
      <c r="CY306" s="302" t="str">
        <f t="shared" si="123"/>
        <v/>
      </c>
      <c r="CZ306" s="435" t="str">
        <f t="shared" si="115"/>
        <v>P5.2a</v>
      </c>
      <c r="DA306" s="330">
        <f>'Forside og oppsummering'!$E$23</f>
        <v>0</v>
      </c>
      <c r="DB306" s="302" t="str">
        <f t="shared" si="124"/>
        <v>Prosjekt 5</v>
      </c>
      <c r="DC306" s="330" t="str">
        <f t="shared" si="116"/>
        <v>Tema for tjenesteutviklingsprosjekt 5.</v>
      </c>
      <c r="DD306" s="431" t="str">
        <f t="shared" si="117"/>
        <v>P5.2a</v>
      </c>
      <c r="DE306" s="302" t="str">
        <f t="shared" si="128"/>
        <v>P_.2a</v>
      </c>
      <c r="DF306" s="302" t="str">
        <f t="shared" si="125"/>
        <v>Heltid og faste stillinger</v>
      </c>
      <c r="DG306" s="328">
        <v>0</v>
      </c>
      <c r="DH306" s="328">
        <v>0</v>
      </c>
      <c r="DI306" s="328">
        <v>0</v>
      </c>
      <c r="DJ306" s="328">
        <v>0</v>
      </c>
      <c r="DK306" s="328">
        <v>0</v>
      </c>
      <c r="DL306" s="328">
        <v>0</v>
      </c>
      <c r="DM306" s="328">
        <v>0</v>
      </c>
      <c r="DN306" s="328">
        <v>0</v>
      </c>
      <c r="DO306" s="328" t="str">
        <v>20230131_1336</v>
      </c>
      <c r="DP306" s="328">
        <v>4</v>
      </c>
      <c r="EW306" s="275">
        <v>304</v>
      </c>
    </row>
    <row r="307" spans="82:153" x14ac:dyDescent="0.3">
      <c r="CD307" s="313">
        <v>0</v>
      </c>
      <c r="CE307" s="313" t="str">
        <v>P5.2b</v>
      </c>
      <c r="CF307" s="313" t="str">
        <v>Brukermedvirkning og samspill med pårørende</v>
      </c>
      <c r="CG307" s="313"/>
      <c r="CH307" s="313"/>
      <c r="CI307" s="313"/>
      <c r="CJ307" s="313"/>
      <c r="CK307" s="313"/>
      <c r="CL307" s="313"/>
      <c r="CM307" s="313"/>
      <c r="CN307" s="313">
        <v>0</v>
      </c>
      <c r="CO307" s="319" t="b">
        <f t="shared" si="126"/>
        <v>0</v>
      </c>
      <c r="CP307" s="319" t="b">
        <f t="shared" si="127"/>
        <v>0</v>
      </c>
      <c r="CQ307" s="319" t="b">
        <f t="shared" si="129"/>
        <v>0</v>
      </c>
      <c r="CR307" s="319" t="b">
        <f t="shared" si="114"/>
        <v>0</v>
      </c>
      <c r="CS307" s="430" t="b">
        <f t="shared" si="118"/>
        <v>0</v>
      </c>
      <c r="CT307" s="302" t="str">
        <f t="shared" si="119"/>
        <v/>
      </c>
      <c r="CU307" s="302" t="b">
        <f t="shared" si="120"/>
        <v>1</v>
      </c>
      <c r="CV307" s="319" t="b">
        <f t="shared" si="121"/>
        <v>0</v>
      </c>
      <c r="CW307" s="302" t="str">
        <f>'Forside og oppsummering'!$K$2</f>
        <v>20230131_1336</v>
      </c>
      <c r="CX307" s="302">
        <f t="shared" si="122"/>
        <v>4</v>
      </c>
      <c r="CY307" s="302" t="str">
        <f t="shared" si="123"/>
        <v/>
      </c>
      <c r="CZ307" s="435" t="str">
        <f t="shared" si="115"/>
        <v>P5.2b</v>
      </c>
      <c r="DA307" s="330">
        <f>'Forside og oppsummering'!$E$23</f>
        <v>0</v>
      </c>
      <c r="DB307" s="302" t="str">
        <f t="shared" si="124"/>
        <v>Prosjekt 5</v>
      </c>
      <c r="DC307" s="330" t="str">
        <f t="shared" si="116"/>
        <v>Tema for tjenesteutviklingsprosjekt 5.</v>
      </c>
      <c r="DD307" s="431" t="str">
        <f t="shared" si="117"/>
        <v>P5.2b</v>
      </c>
      <c r="DE307" s="302" t="str">
        <f t="shared" si="128"/>
        <v>P_.2b</v>
      </c>
      <c r="DF307" s="302" t="str">
        <f t="shared" si="125"/>
        <v>Brukermedvirkning og samspill med pårørende</v>
      </c>
      <c r="DG307" s="328">
        <v>0</v>
      </c>
      <c r="DH307" s="328">
        <v>0</v>
      </c>
      <c r="DI307" s="328">
        <v>0</v>
      </c>
      <c r="DJ307" s="328">
        <v>0</v>
      </c>
      <c r="DK307" s="328">
        <v>0</v>
      </c>
      <c r="DL307" s="328">
        <v>0</v>
      </c>
      <c r="DM307" s="328">
        <v>0</v>
      </c>
      <c r="DN307" s="328">
        <v>0</v>
      </c>
      <c r="DO307" s="328" t="str">
        <v>20230131_1336</v>
      </c>
      <c r="DP307" s="328">
        <v>4</v>
      </c>
      <c r="EW307" s="275">
        <v>305</v>
      </c>
    </row>
    <row r="308" spans="82:153" x14ac:dyDescent="0.3">
      <c r="CD308" s="313">
        <v>0</v>
      </c>
      <c r="CE308" s="313" t="str">
        <v>P5.2c</v>
      </c>
      <c r="CF308" s="313" t="str">
        <v>Ledelse og fagutvikling</v>
      </c>
      <c r="CG308" s="313"/>
      <c r="CH308" s="313"/>
      <c r="CI308" s="313"/>
      <c r="CJ308" s="313"/>
      <c r="CK308" s="313"/>
      <c r="CL308" s="313"/>
      <c r="CM308" s="313"/>
      <c r="CN308" s="313">
        <v>0</v>
      </c>
      <c r="CO308" s="319" t="b">
        <f t="shared" si="126"/>
        <v>0</v>
      </c>
      <c r="CP308" s="319" t="b">
        <f t="shared" si="127"/>
        <v>0</v>
      </c>
      <c r="CQ308" s="319" t="b">
        <f t="shared" si="129"/>
        <v>0</v>
      </c>
      <c r="CR308" s="319" t="b">
        <f t="shared" si="114"/>
        <v>0</v>
      </c>
      <c r="CS308" s="430" t="b">
        <f t="shared" si="118"/>
        <v>0</v>
      </c>
      <c r="CT308" s="302" t="str">
        <f t="shared" si="119"/>
        <v/>
      </c>
      <c r="CU308" s="302" t="b">
        <f t="shared" si="120"/>
        <v>1</v>
      </c>
      <c r="CV308" s="319" t="b">
        <f t="shared" si="121"/>
        <v>0</v>
      </c>
      <c r="CW308" s="302" t="str">
        <f>'Forside og oppsummering'!$K$2</f>
        <v>20230131_1336</v>
      </c>
      <c r="CX308" s="302">
        <f t="shared" si="122"/>
        <v>4</v>
      </c>
      <c r="CY308" s="302" t="str">
        <f t="shared" si="123"/>
        <v/>
      </c>
      <c r="CZ308" s="435" t="str">
        <f t="shared" si="115"/>
        <v>P5.2c</v>
      </c>
      <c r="DA308" s="330">
        <f>'Forside og oppsummering'!$E$23</f>
        <v>0</v>
      </c>
      <c r="DB308" s="302" t="str">
        <f t="shared" si="124"/>
        <v>Prosjekt 5</v>
      </c>
      <c r="DC308" s="330" t="str">
        <f t="shared" si="116"/>
        <v>Tema for tjenesteutviklingsprosjekt 5.</v>
      </c>
      <c r="DD308" s="431" t="str">
        <f t="shared" si="117"/>
        <v>P5.2c</v>
      </c>
      <c r="DE308" s="302" t="str">
        <f t="shared" si="128"/>
        <v>P_.2c</v>
      </c>
      <c r="DF308" s="302" t="str">
        <f t="shared" si="125"/>
        <v>Ledelse og fagutvikling</v>
      </c>
      <c r="DG308" s="328">
        <v>0</v>
      </c>
      <c r="DH308" s="328">
        <v>0</v>
      </c>
      <c r="DI308" s="328">
        <v>0</v>
      </c>
      <c r="DJ308" s="328">
        <v>0</v>
      </c>
      <c r="DK308" s="328">
        <v>0</v>
      </c>
      <c r="DL308" s="328">
        <v>0</v>
      </c>
      <c r="DM308" s="328">
        <v>0</v>
      </c>
      <c r="DN308" s="328">
        <v>0</v>
      </c>
      <c r="DO308" s="328" t="str">
        <v>20230131_1336</v>
      </c>
      <c r="DP308" s="328">
        <v>4</v>
      </c>
      <c r="EW308" s="275">
        <v>306</v>
      </c>
    </row>
    <row r="309" spans="82:153" x14ac:dyDescent="0.3">
      <c r="CD309" s="313">
        <v>0</v>
      </c>
      <c r="CE309" s="313" t="str">
        <v>P5.2d</v>
      </c>
      <c r="CF309" s="313" t="str">
        <v>Strategisk kompetanseutvikling og livslang læring</v>
      </c>
      <c r="CG309" s="313"/>
      <c r="CH309" s="313"/>
      <c r="CI309" s="313"/>
      <c r="CJ309" s="313"/>
      <c r="CK309" s="313"/>
      <c r="CL309" s="313"/>
      <c r="CM309" s="313"/>
      <c r="CN309" s="313">
        <v>0</v>
      </c>
      <c r="CO309" s="319" t="b">
        <f t="shared" si="126"/>
        <v>0</v>
      </c>
      <c r="CP309" s="319" t="b">
        <f t="shared" si="127"/>
        <v>0</v>
      </c>
      <c r="CQ309" s="319" t="b">
        <f t="shared" si="129"/>
        <v>0</v>
      </c>
      <c r="CR309" s="319" t="b">
        <f t="shared" si="114"/>
        <v>0</v>
      </c>
      <c r="CS309" s="430" t="b">
        <f t="shared" si="118"/>
        <v>0</v>
      </c>
      <c r="CT309" s="302" t="str">
        <f t="shared" si="119"/>
        <v/>
      </c>
      <c r="CU309" s="302" t="b">
        <f t="shared" si="120"/>
        <v>1</v>
      </c>
      <c r="CV309" s="319" t="b">
        <f t="shared" si="121"/>
        <v>0</v>
      </c>
      <c r="CW309" s="302" t="str">
        <f>'Forside og oppsummering'!$K$2</f>
        <v>20230131_1336</v>
      </c>
      <c r="CX309" s="302">
        <f t="shared" si="122"/>
        <v>4</v>
      </c>
      <c r="CY309" s="302" t="str">
        <f t="shared" si="123"/>
        <v/>
      </c>
      <c r="CZ309" s="435" t="str">
        <f t="shared" si="115"/>
        <v>P5.2d</v>
      </c>
      <c r="DA309" s="330">
        <f>'Forside og oppsummering'!$E$23</f>
        <v>0</v>
      </c>
      <c r="DB309" s="302" t="str">
        <f t="shared" si="124"/>
        <v>Prosjekt 5</v>
      </c>
      <c r="DC309" s="330" t="str">
        <f t="shared" si="116"/>
        <v>Tema for tjenesteutviklingsprosjekt 5.</v>
      </c>
      <c r="DD309" s="431" t="str">
        <f t="shared" si="117"/>
        <v>P5.2d</v>
      </c>
      <c r="DE309" s="302" t="str">
        <f t="shared" si="128"/>
        <v>P_.2d</v>
      </c>
      <c r="DF309" s="302" t="str">
        <f t="shared" si="125"/>
        <v>Strategisk kompetanseutvikling og livslang læring</v>
      </c>
      <c r="DG309" s="328">
        <v>0</v>
      </c>
      <c r="DH309" s="328">
        <v>0</v>
      </c>
      <c r="DI309" s="328">
        <v>0</v>
      </c>
      <c r="DJ309" s="328">
        <v>0</v>
      </c>
      <c r="DK309" s="328">
        <v>0</v>
      </c>
      <c r="DL309" s="328">
        <v>0</v>
      </c>
      <c r="DM309" s="328">
        <v>0</v>
      </c>
      <c r="DN309" s="328">
        <v>0</v>
      </c>
      <c r="DO309" s="328" t="str">
        <v>20230131_1336</v>
      </c>
      <c r="DP309" s="328">
        <v>4</v>
      </c>
      <c r="EW309" s="275">
        <v>307</v>
      </c>
    </row>
    <row r="310" spans="82:153" x14ac:dyDescent="0.3">
      <c r="CD310" s="313">
        <v>0</v>
      </c>
      <c r="CE310" s="313" t="str">
        <v>P5.2e</v>
      </c>
      <c r="CF310" s="313" t="str">
        <v>Organisering av tjenester og oppgaver med vekt på tverrfaglighet</v>
      </c>
      <c r="CG310" s="313"/>
      <c r="CH310" s="313"/>
      <c r="CI310" s="313"/>
      <c r="CJ310" s="313"/>
      <c r="CK310" s="313"/>
      <c r="CL310" s="313"/>
      <c r="CM310" s="313"/>
      <c r="CN310" s="313">
        <v>0</v>
      </c>
      <c r="CO310" s="319" t="b">
        <f t="shared" si="126"/>
        <v>0</v>
      </c>
      <c r="CP310" s="319" t="b">
        <f t="shared" si="127"/>
        <v>0</v>
      </c>
      <c r="CQ310" s="319" t="b">
        <f t="shared" si="129"/>
        <v>0</v>
      </c>
      <c r="CR310" s="319" t="b">
        <f t="shared" si="114"/>
        <v>0</v>
      </c>
      <c r="CS310" s="430" t="b">
        <f t="shared" si="118"/>
        <v>0</v>
      </c>
      <c r="CT310" s="302" t="str">
        <f t="shared" si="119"/>
        <v/>
      </c>
      <c r="CU310" s="302" t="b">
        <f t="shared" si="120"/>
        <v>1</v>
      </c>
      <c r="CV310" s="319" t="b">
        <f t="shared" si="121"/>
        <v>0</v>
      </c>
      <c r="CW310" s="302" t="str">
        <f>'Forside og oppsummering'!$K$2</f>
        <v>20230131_1336</v>
      </c>
      <c r="CX310" s="302">
        <f t="shared" si="122"/>
        <v>4</v>
      </c>
      <c r="CY310" s="302" t="str">
        <f t="shared" si="123"/>
        <v/>
      </c>
      <c r="CZ310" s="435" t="str">
        <f t="shared" si="115"/>
        <v>P5.2e</v>
      </c>
      <c r="DA310" s="330">
        <f>'Forside og oppsummering'!$E$23</f>
        <v>0</v>
      </c>
      <c r="DB310" s="302" t="str">
        <f t="shared" si="124"/>
        <v>Prosjekt 5</v>
      </c>
      <c r="DC310" s="330" t="str">
        <f t="shared" si="116"/>
        <v>Tema for tjenesteutviklingsprosjekt 5.</v>
      </c>
      <c r="DD310" s="431" t="str">
        <f t="shared" si="117"/>
        <v>P5.2e</v>
      </c>
      <c r="DE310" s="302" t="str">
        <f t="shared" si="128"/>
        <v>P_.2e</v>
      </c>
      <c r="DF310" s="302" t="str">
        <f t="shared" si="125"/>
        <v>Organisering av tjenester og oppgaver med vekt på tverrfaglighet</v>
      </c>
      <c r="DG310" s="328">
        <v>0</v>
      </c>
      <c r="DH310" s="328">
        <v>0</v>
      </c>
      <c r="DI310" s="328">
        <v>0</v>
      </c>
      <c r="DJ310" s="328">
        <v>0</v>
      </c>
      <c r="DK310" s="328">
        <v>0</v>
      </c>
      <c r="DL310" s="328">
        <v>0</v>
      </c>
      <c r="DM310" s="328">
        <v>0</v>
      </c>
      <c r="DN310" s="328">
        <v>0</v>
      </c>
      <c r="DO310" s="328" t="str">
        <v>20230131_1336</v>
      </c>
      <c r="DP310" s="328">
        <v>4</v>
      </c>
      <c r="EW310" s="275">
        <v>308</v>
      </c>
    </row>
    <row r="311" spans="82:153" x14ac:dyDescent="0.3">
      <c r="CD311" s="313">
        <v>0</v>
      </c>
      <c r="CE311" s="313" t="str">
        <v>P5.2f</v>
      </c>
      <c r="CF311" s="313" t="str">
        <v>Etablering av praksisplasser</v>
      </c>
      <c r="CG311" s="313"/>
      <c r="CH311" s="313"/>
      <c r="CI311" s="313"/>
      <c r="CJ311" s="313"/>
      <c r="CK311" s="313"/>
      <c r="CL311" s="313"/>
      <c r="CM311" s="313"/>
      <c r="CN311" s="313">
        <v>0</v>
      </c>
      <c r="CO311" s="319" t="b">
        <f t="shared" si="126"/>
        <v>0</v>
      </c>
      <c r="CP311" s="319" t="b">
        <f t="shared" si="127"/>
        <v>0</v>
      </c>
      <c r="CQ311" s="319" t="b">
        <f t="shared" si="129"/>
        <v>0</v>
      </c>
      <c r="CR311" s="319" t="b">
        <f t="shared" si="114"/>
        <v>0</v>
      </c>
      <c r="CS311" s="430" t="b">
        <f t="shared" si="118"/>
        <v>0</v>
      </c>
      <c r="CT311" s="302" t="str">
        <f t="shared" si="119"/>
        <v/>
      </c>
      <c r="CU311" s="302" t="b">
        <f t="shared" si="120"/>
        <v>1</v>
      </c>
      <c r="CV311" s="319" t="b">
        <f t="shared" si="121"/>
        <v>0</v>
      </c>
      <c r="CW311" s="302" t="str">
        <f>'Forside og oppsummering'!$K$2</f>
        <v>20230131_1336</v>
      </c>
      <c r="CX311" s="302">
        <f t="shared" si="122"/>
        <v>4</v>
      </c>
      <c r="CY311" s="302" t="str">
        <f t="shared" si="123"/>
        <v/>
      </c>
      <c r="CZ311" s="435" t="str">
        <f t="shared" si="115"/>
        <v>P5.2f</v>
      </c>
      <c r="DA311" s="330">
        <f>'Forside og oppsummering'!$E$23</f>
        <v>0</v>
      </c>
      <c r="DB311" s="302" t="str">
        <f t="shared" si="124"/>
        <v>Prosjekt 5</v>
      </c>
      <c r="DC311" s="330" t="str">
        <f t="shared" si="116"/>
        <v>Tema for tjenesteutviklingsprosjekt 5.</v>
      </c>
      <c r="DD311" s="431" t="str">
        <f t="shared" si="117"/>
        <v>P5.2f</v>
      </c>
      <c r="DE311" s="302" t="str">
        <f t="shared" si="128"/>
        <v>P_.2f</v>
      </c>
      <c r="DF311" s="302" t="str">
        <f t="shared" si="125"/>
        <v>Etablering av praksisplasser</v>
      </c>
      <c r="DG311" s="328">
        <v>0</v>
      </c>
      <c r="DH311" s="328">
        <v>0</v>
      </c>
      <c r="DI311" s="328">
        <v>0</v>
      </c>
      <c r="DJ311" s="328">
        <v>0</v>
      </c>
      <c r="DK311" s="328">
        <v>0</v>
      </c>
      <c r="DL311" s="328">
        <v>0</v>
      </c>
      <c r="DM311" s="328">
        <v>0</v>
      </c>
      <c r="DN311" s="328">
        <v>0</v>
      </c>
      <c r="DO311" s="328" t="str">
        <v>20230131_1336</v>
      </c>
      <c r="DP311" s="328">
        <v>4</v>
      </c>
      <c r="EW311" s="436">
        <v>309</v>
      </c>
    </row>
    <row r="312" spans="82:153" x14ac:dyDescent="0.3">
      <c r="CD312" s="313">
        <v>0</v>
      </c>
      <c r="CE312" s="313" t="str">
        <v>P5.2g</v>
      </c>
      <c r="CF312" s="313" t="str">
        <v>Involvering av frivillige, lokalsamfunn og næringsliv.</v>
      </c>
      <c r="CG312" s="313"/>
      <c r="CH312" s="313"/>
      <c r="CI312" s="313"/>
      <c r="CJ312" s="313"/>
      <c r="CK312" s="313"/>
      <c r="CL312" s="313"/>
      <c r="CM312" s="313"/>
      <c r="CN312" s="313">
        <v>0</v>
      </c>
      <c r="CO312" s="319" t="b">
        <f t="shared" si="126"/>
        <v>0</v>
      </c>
      <c r="CP312" s="319" t="b">
        <f t="shared" si="127"/>
        <v>0</v>
      </c>
      <c r="CQ312" s="319" t="b">
        <f t="shared" si="129"/>
        <v>0</v>
      </c>
      <c r="CR312" s="319" t="b">
        <f t="shared" si="114"/>
        <v>0</v>
      </c>
      <c r="CS312" s="430" t="b">
        <f t="shared" si="118"/>
        <v>0</v>
      </c>
      <c r="CT312" s="302" t="str">
        <f t="shared" si="119"/>
        <v/>
      </c>
      <c r="CU312" s="302" t="b">
        <f t="shared" si="120"/>
        <v>1</v>
      </c>
      <c r="CV312" s="319" t="b">
        <f t="shared" si="121"/>
        <v>0</v>
      </c>
      <c r="CW312" s="302" t="str">
        <f>'Forside og oppsummering'!$K$2</f>
        <v>20230131_1336</v>
      </c>
      <c r="CX312" s="302">
        <f t="shared" si="122"/>
        <v>4</v>
      </c>
      <c r="CY312" s="302" t="str">
        <f t="shared" si="123"/>
        <v/>
      </c>
      <c r="CZ312" s="435" t="str">
        <f t="shared" si="115"/>
        <v>P5.2g</v>
      </c>
      <c r="DA312" s="330">
        <f>'Forside og oppsummering'!$E$23</f>
        <v>0</v>
      </c>
      <c r="DB312" s="302" t="str">
        <f t="shared" si="124"/>
        <v>Prosjekt 5</v>
      </c>
      <c r="DC312" s="330" t="str">
        <f t="shared" si="116"/>
        <v>Tema for tjenesteutviklingsprosjekt 5.</v>
      </c>
      <c r="DD312" s="431" t="str">
        <f t="shared" si="117"/>
        <v>P5.2g</v>
      </c>
      <c r="DE312" s="302" t="str">
        <f t="shared" si="128"/>
        <v>P_.2g</v>
      </c>
      <c r="DF312" s="302" t="str">
        <f t="shared" si="125"/>
        <v>Involvering av frivillige, lokalsamfunn og næringsliv.</v>
      </c>
      <c r="DG312" s="328">
        <v>0</v>
      </c>
      <c r="DH312" s="328">
        <v>0</v>
      </c>
      <c r="DI312" s="328">
        <v>0</v>
      </c>
      <c r="DJ312" s="328">
        <v>0</v>
      </c>
      <c r="DK312" s="328">
        <v>0</v>
      </c>
      <c r="DL312" s="328">
        <v>0</v>
      </c>
      <c r="DM312" s="328">
        <v>0</v>
      </c>
      <c r="DN312" s="328">
        <v>0</v>
      </c>
      <c r="DO312" s="328" t="str">
        <v>20230131_1336</v>
      </c>
      <c r="DP312" s="328">
        <v>4</v>
      </c>
      <c r="EW312" s="275">
        <v>310</v>
      </c>
    </row>
    <row r="313" spans="82:153" x14ac:dyDescent="0.3">
      <c r="CD313" s="313">
        <v>0</v>
      </c>
      <c r="CE313" s="313" t="str">
        <v>P5.2h</v>
      </c>
      <c r="CF313" s="313" t="str">
        <v>Annet</v>
      </c>
      <c r="CG313" s="313"/>
      <c r="CH313" s="313"/>
      <c r="CI313" s="313"/>
      <c r="CJ313" s="313"/>
      <c r="CK313" s="313"/>
      <c r="CL313" s="313"/>
      <c r="CM313" s="313"/>
      <c r="CN313" s="313">
        <v>0</v>
      </c>
      <c r="CO313" s="319" t="b">
        <f t="shared" si="126"/>
        <v>0</v>
      </c>
      <c r="CP313" s="319" t="b">
        <f t="shared" si="127"/>
        <v>0</v>
      </c>
      <c r="CQ313" s="319" t="b">
        <f t="shared" si="129"/>
        <v>0</v>
      </c>
      <c r="CR313" s="319" t="b">
        <f t="shared" si="114"/>
        <v>0</v>
      </c>
      <c r="CS313" s="430" t="b">
        <f t="shared" si="118"/>
        <v>0</v>
      </c>
      <c r="CT313" s="302" t="str">
        <f t="shared" si="119"/>
        <v/>
      </c>
      <c r="CU313" s="302" t="b">
        <f t="shared" si="120"/>
        <v>1</v>
      </c>
      <c r="CV313" s="319" t="b">
        <f t="shared" si="121"/>
        <v>0</v>
      </c>
      <c r="CW313" s="302" t="str">
        <f>'Forside og oppsummering'!$K$2</f>
        <v>20230131_1336</v>
      </c>
      <c r="CX313" s="302">
        <f t="shared" si="122"/>
        <v>4</v>
      </c>
      <c r="CY313" s="302" t="str">
        <f t="shared" si="123"/>
        <v/>
      </c>
      <c r="CZ313" s="435" t="str">
        <f t="shared" si="115"/>
        <v>P5.2h</v>
      </c>
      <c r="DA313" s="330">
        <f>'Forside og oppsummering'!$E$23</f>
        <v>0</v>
      </c>
      <c r="DB313" s="302" t="str">
        <f t="shared" si="124"/>
        <v>Prosjekt 5</v>
      </c>
      <c r="DC313" s="330" t="str">
        <f t="shared" si="116"/>
        <v>Tema for tjenesteutviklingsprosjekt 5.</v>
      </c>
      <c r="DD313" s="431" t="str">
        <f t="shared" si="117"/>
        <v>P5.2h</v>
      </c>
      <c r="DE313" s="302" t="str">
        <f t="shared" si="128"/>
        <v>P_.2h</v>
      </c>
      <c r="DF313" s="302" t="str">
        <f t="shared" si="125"/>
        <v>Annet</v>
      </c>
      <c r="DG313" s="328">
        <v>0</v>
      </c>
      <c r="DH313" s="328">
        <v>0</v>
      </c>
      <c r="DI313" s="328">
        <v>0</v>
      </c>
      <c r="DJ313" s="328">
        <v>0</v>
      </c>
      <c r="DK313" s="328">
        <v>0</v>
      </c>
      <c r="DL313" s="328">
        <v>0</v>
      </c>
      <c r="DM313" s="328">
        <v>0</v>
      </c>
      <c r="DN313" s="328">
        <v>0</v>
      </c>
      <c r="DO313" s="328" t="str">
        <v>20230131_1336</v>
      </c>
      <c r="DP313" s="328">
        <v>4</v>
      </c>
      <c r="EW313" s="275">
        <v>311</v>
      </c>
    </row>
    <row r="314" spans="82:153" x14ac:dyDescent="0.3">
      <c r="CD314" s="313">
        <v>0</v>
      </c>
      <c r="CE314" s="313">
        <v>0</v>
      </c>
      <c r="CF314" s="313">
        <v>0</v>
      </c>
      <c r="CG314" s="313"/>
      <c r="CH314" s="313"/>
      <c r="CI314" s="313"/>
      <c r="CJ314" s="313"/>
      <c r="CK314" s="313"/>
      <c r="CL314" s="313"/>
      <c r="CM314" s="313"/>
      <c r="CN314" s="313">
        <v>0</v>
      </c>
      <c r="CO314" s="319" t="b">
        <f t="shared" si="126"/>
        <v>0</v>
      </c>
      <c r="CP314" s="319" t="b">
        <f t="shared" si="127"/>
        <v>0</v>
      </c>
      <c r="CQ314" s="319" t="b">
        <f t="shared" si="129"/>
        <v>0</v>
      </c>
      <c r="CR314" s="319" t="b">
        <f t="shared" si="114"/>
        <v>1</v>
      </c>
      <c r="CS314" s="430" t="b">
        <f t="shared" si="118"/>
        <v>1</v>
      </c>
      <c r="CT314" s="302" t="str">
        <f t="shared" si="119"/>
        <v/>
      </c>
      <c r="CU314" s="302" t="b">
        <f t="shared" si="120"/>
        <v>1</v>
      </c>
      <c r="CV314" s="319" t="b">
        <f t="shared" si="121"/>
        <v>0</v>
      </c>
      <c r="CW314" s="302" t="str">
        <f>'Forside og oppsummering'!$K$2</f>
        <v>20230131_1336</v>
      </c>
      <c r="CX314" s="302">
        <f t="shared" si="122"/>
        <v>6</v>
      </c>
      <c r="CY314" s="302" t="str">
        <f t="shared" si="123"/>
        <v/>
      </c>
      <c r="CZ314" s="435">
        <f t="shared" si="115"/>
        <v>0</v>
      </c>
      <c r="DA314" s="330">
        <f>'Forside og oppsummering'!$E$23</f>
        <v>0</v>
      </c>
      <c r="DB314" s="302" t="str">
        <f t="shared" si="124"/>
        <v>Prosjekt 5</v>
      </c>
      <c r="DC314" s="330" t="str">
        <f t="shared" si="116"/>
        <v>Tema for tjenesteutviklingsprosjekt 5.</v>
      </c>
      <c r="DD314" s="431" t="str">
        <f t="shared" si="117"/>
        <v>P5.2h_end</v>
      </c>
      <c r="DE314" s="302" t="str">
        <f t="shared" si="128"/>
        <v>P_.2h_end</v>
      </c>
      <c r="DF314" s="302" t="str">
        <f t="shared" si="125"/>
        <v/>
      </c>
      <c r="DG314" s="328">
        <v>0</v>
      </c>
      <c r="DH314" s="328">
        <v>0</v>
      </c>
      <c r="DI314" s="328">
        <v>0</v>
      </c>
      <c r="DJ314" s="328">
        <v>0</v>
      </c>
      <c r="DK314" s="328">
        <v>0</v>
      </c>
      <c r="DL314" s="328">
        <v>0</v>
      </c>
      <c r="DM314" s="328">
        <v>0</v>
      </c>
      <c r="DN314" s="328">
        <v>0</v>
      </c>
      <c r="DO314" s="328" t="str">
        <v>20230131_1336</v>
      </c>
      <c r="DP314" s="328">
        <v>6</v>
      </c>
      <c r="EW314" s="275">
        <v>312</v>
      </c>
    </row>
    <row r="315" spans="82:153" x14ac:dyDescent="0.3">
      <c r="CD315" s="313" t="str">
        <v>P5.3</v>
      </c>
      <c r="CE315" s="313" t="str">
        <v>Prosjektbeskrivelse: tjenesteutviklingsprosjekt 5.</v>
      </c>
      <c r="CF315" s="313">
        <v>0</v>
      </c>
      <c r="CG315" s="313"/>
      <c r="CH315" s="313"/>
      <c r="CI315" s="313"/>
      <c r="CJ315" s="313"/>
      <c r="CK315" s="313"/>
      <c r="CL315" s="313"/>
      <c r="CM315" s="313"/>
      <c r="CN315" s="313">
        <v>0</v>
      </c>
      <c r="CO315" s="319" t="b">
        <f t="shared" si="126"/>
        <v>1</v>
      </c>
      <c r="CP315" s="319" t="b">
        <f t="shared" si="127"/>
        <v>0</v>
      </c>
      <c r="CQ315" s="319" t="b">
        <f t="shared" si="129"/>
        <v>0</v>
      </c>
      <c r="CR315" s="319" t="b">
        <f t="shared" si="114"/>
        <v>0</v>
      </c>
      <c r="CS315" s="430" t="b">
        <f t="shared" si="118"/>
        <v>0</v>
      </c>
      <c r="CT315" s="302" t="str">
        <f t="shared" si="119"/>
        <v/>
      </c>
      <c r="CU315" s="302" t="b">
        <f t="shared" si="120"/>
        <v>1</v>
      </c>
      <c r="CV315" s="319" t="b">
        <f t="shared" si="121"/>
        <v>0</v>
      </c>
      <c r="CW315" s="302" t="str">
        <f>'Forside og oppsummering'!$K$2</f>
        <v>20230131_1336</v>
      </c>
      <c r="CX315" s="302">
        <f t="shared" si="122"/>
        <v>2</v>
      </c>
      <c r="CY315" s="302" t="str">
        <f t="shared" si="123"/>
        <v/>
      </c>
      <c r="CZ315" s="435" t="str">
        <f t="shared" si="115"/>
        <v>P5.3</v>
      </c>
      <c r="DA315" s="330">
        <f>'Forside og oppsummering'!$E$23</f>
        <v>0</v>
      </c>
      <c r="DB315" s="302" t="str">
        <f t="shared" si="124"/>
        <v>Prosjekt 5</v>
      </c>
      <c r="DC315" s="330" t="str">
        <f t="shared" si="116"/>
        <v>Prosjektbeskrivelse: tjenesteutviklingsprosjekt 5.</v>
      </c>
      <c r="DD315" s="431" t="str">
        <f t="shared" si="117"/>
        <v>P5.3</v>
      </c>
      <c r="DE315" s="302" t="str">
        <f t="shared" si="128"/>
        <v>P_.3</v>
      </c>
      <c r="DF315" s="302">
        <f t="shared" si="125"/>
        <v>0</v>
      </c>
      <c r="DG315" s="328">
        <v>0</v>
      </c>
      <c r="DH315" s="328">
        <v>0</v>
      </c>
      <c r="DI315" s="328">
        <v>0</v>
      </c>
      <c r="DJ315" s="328">
        <v>0</v>
      </c>
      <c r="DK315" s="328">
        <v>0</v>
      </c>
      <c r="DL315" s="328">
        <v>0</v>
      </c>
      <c r="DM315" s="328">
        <v>0</v>
      </c>
      <c r="DN315" s="328">
        <v>0</v>
      </c>
      <c r="DO315" s="328" t="str">
        <v>20230131_1336</v>
      </c>
      <c r="DP315" s="328">
        <v>2</v>
      </c>
      <c r="EW315" s="275">
        <v>313</v>
      </c>
    </row>
    <row r="316" spans="82:153" x14ac:dyDescent="0.3">
      <c r="CD316" s="313">
        <v>0</v>
      </c>
      <c r="CE316" s="313" t="str">
        <v>- Fyll inn deltaljer for tjenesteutviklingsprosjektet der dette er hensiktsmessig
- Forsøk å skrive kortfattet (Med et detaljnivå som står i rimelig forhold til tjenesteutviklingsprosjektets omfang)</v>
      </c>
      <c r="CF316" s="313">
        <v>0</v>
      </c>
      <c r="CG316" s="313"/>
      <c r="CH316" s="313"/>
      <c r="CI316" s="313"/>
      <c r="CJ316" s="313"/>
      <c r="CK316" s="313"/>
      <c r="CL316" s="313"/>
      <c r="CM316" s="313"/>
      <c r="CN316" s="313">
        <v>0</v>
      </c>
      <c r="CO316" s="319" t="b">
        <f t="shared" si="126"/>
        <v>0</v>
      </c>
      <c r="CP316" s="319" t="b">
        <f t="shared" si="127"/>
        <v>0</v>
      </c>
      <c r="CQ316" s="319" t="b">
        <f t="shared" si="129"/>
        <v>0</v>
      </c>
      <c r="CR316" s="319" t="b">
        <f t="shared" si="114"/>
        <v>1</v>
      </c>
      <c r="CS316" s="430" t="b">
        <f t="shared" si="118"/>
        <v>0</v>
      </c>
      <c r="CT316" s="302" t="str">
        <f t="shared" si="119"/>
        <v/>
      </c>
      <c r="CU316" s="302" t="b">
        <f t="shared" si="120"/>
        <v>1</v>
      </c>
      <c r="CV316" s="319" t="b">
        <f t="shared" si="121"/>
        <v>0</v>
      </c>
      <c r="CW316" s="302" t="str">
        <f>'Forside og oppsummering'!$K$2</f>
        <v>20230131_1336</v>
      </c>
      <c r="CX316" s="302">
        <f t="shared" si="122"/>
        <v>4</v>
      </c>
      <c r="CY316" s="302" t="str">
        <f t="shared" si="123"/>
        <v/>
      </c>
      <c r="CZ316" s="435" t="str">
        <f t="shared" si="115"/>
        <v>- Fyll inn deltaljer for tjenesteutviklingsprosjektet der dette er hensiktsmessig
- Forsøk å skrive kortfattet (Med et detaljnivå som står i rimelig forhold til tjenesteutviklingsprosjektets omfang)</v>
      </c>
      <c r="DA316" s="330">
        <f>'Forside og oppsummering'!$E$23</f>
        <v>0</v>
      </c>
      <c r="DB316" s="302" t="str">
        <f t="shared" si="124"/>
        <v>Prosjekt 5</v>
      </c>
      <c r="DC316" s="330" t="str">
        <f t="shared" si="116"/>
        <v>Prosjektbeskrivelse: tjenesteutviklingsprosjekt 5.</v>
      </c>
      <c r="DD316" s="431" t="str">
        <f t="shared" si="117"/>
        <v>- Fyll inn deltaljer for tjenesteutviklingsprosjektet der dette er hensiktsmessig
- Forsøk å skrive kortfattet (Med et detaljnivå som står i rimelig forhold til tjenesteutviklingsprosjektets omfang)</v>
      </c>
      <c r="DE316" s="302" t="str">
        <f t="shared" si="128"/>
        <v>P_Fyll inn deltaljer for tjenesteutviklingsprosjektet der dette er hensiktsmessig
- Forsøk å skrive kortfattet (Med et detaljnivå som står i rimelig forhold til tjenesteutviklingsprosjektets omfang)</v>
      </c>
      <c r="DF316" s="302">
        <f t="shared" si="125"/>
        <v>0</v>
      </c>
      <c r="DG316" s="328">
        <v>0</v>
      </c>
      <c r="DH316" s="328">
        <v>0</v>
      </c>
      <c r="DI316" s="328">
        <v>0</v>
      </c>
      <c r="DJ316" s="328">
        <v>0</v>
      </c>
      <c r="DK316" s="328">
        <v>0</v>
      </c>
      <c r="DL316" s="328">
        <v>0</v>
      </c>
      <c r="DM316" s="328">
        <v>0</v>
      </c>
      <c r="DN316" s="328">
        <v>0</v>
      </c>
      <c r="DO316" s="328" t="str">
        <v>20230131_1336</v>
      </c>
      <c r="DP316" s="328">
        <v>4</v>
      </c>
      <c r="EW316" s="275">
        <v>314</v>
      </c>
    </row>
    <row r="317" spans="82:153" x14ac:dyDescent="0.3">
      <c r="CD317" s="313">
        <v>0</v>
      </c>
      <c r="CE317" s="313" t="str">
        <v>P5.3a</v>
      </c>
      <c r="CF317" s="313" t="str">
        <v>Kort beskrivelse</v>
      </c>
      <c r="CG317" s="313"/>
      <c r="CH317" s="313"/>
      <c r="CI317" s="313"/>
      <c r="CJ317" s="313"/>
      <c r="CK317" s="313"/>
      <c r="CL317" s="313"/>
      <c r="CM317" s="313"/>
      <c r="CN317" s="313">
        <v>0</v>
      </c>
      <c r="CO317" s="319" t="b">
        <f t="shared" si="126"/>
        <v>0</v>
      </c>
      <c r="CP317" s="319" t="b">
        <f t="shared" si="127"/>
        <v>0</v>
      </c>
      <c r="CQ317" s="319" t="b">
        <f t="shared" si="129"/>
        <v>0</v>
      </c>
      <c r="CR317" s="319" t="b">
        <f t="shared" si="114"/>
        <v>0</v>
      </c>
      <c r="CS317" s="430" t="b">
        <f t="shared" si="118"/>
        <v>0</v>
      </c>
      <c r="CT317" s="302" t="str">
        <f t="shared" si="119"/>
        <v/>
      </c>
      <c r="CU317" s="302" t="b">
        <f t="shared" si="120"/>
        <v>1</v>
      </c>
      <c r="CV317" s="319" t="b">
        <f t="shared" si="121"/>
        <v>0</v>
      </c>
      <c r="CW317" s="302" t="str">
        <f>'Forside og oppsummering'!$K$2</f>
        <v>20230131_1336</v>
      </c>
      <c r="CX317" s="302">
        <f t="shared" si="122"/>
        <v>4</v>
      </c>
      <c r="CY317" s="302" t="str">
        <f t="shared" si="123"/>
        <v/>
      </c>
      <c r="CZ317" s="435" t="str">
        <f t="shared" si="115"/>
        <v>P5.3a</v>
      </c>
      <c r="DA317" s="330">
        <f>'Forside og oppsummering'!$E$23</f>
        <v>0</v>
      </c>
      <c r="DB317" s="302" t="str">
        <f t="shared" si="124"/>
        <v>Prosjekt 5</v>
      </c>
      <c r="DC317" s="330" t="str">
        <f t="shared" si="116"/>
        <v>Prosjektbeskrivelse: tjenesteutviklingsprosjekt 5.</v>
      </c>
      <c r="DD317" s="431" t="str">
        <f t="shared" si="117"/>
        <v>P5.3a</v>
      </c>
      <c r="DE317" s="302" t="str">
        <f t="shared" si="128"/>
        <v>P_.3a</v>
      </c>
      <c r="DF317" s="302" t="str">
        <f t="shared" si="125"/>
        <v>Kort beskrivelse</v>
      </c>
      <c r="DG317" s="328">
        <v>0</v>
      </c>
      <c r="DH317" s="328">
        <v>0</v>
      </c>
      <c r="DI317" s="328">
        <v>0</v>
      </c>
      <c r="DJ317" s="328">
        <v>0</v>
      </c>
      <c r="DK317" s="328">
        <v>0</v>
      </c>
      <c r="DL317" s="328">
        <v>0</v>
      </c>
      <c r="DM317" s="328">
        <v>0</v>
      </c>
      <c r="DN317" s="328">
        <v>0</v>
      </c>
      <c r="DO317" s="328" t="str">
        <v>20230131_1336</v>
      </c>
      <c r="DP317" s="328">
        <v>4</v>
      </c>
      <c r="EW317" s="275">
        <v>315</v>
      </c>
    </row>
    <row r="318" spans="82:153" x14ac:dyDescent="0.3">
      <c r="CD318" s="313">
        <v>0</v>
      </c>
      <c r="CE318" s="313">
        <v>0</v>
      </c>
      <c r="CF318" s="313" t="str">
        <v>Gi en kort beskrivelse av tjenesteutviklingsprosjektet, herunder delprosjekter, tiltak og bakgrunn for tjenesteutviklingsprosjektet</v>
      </c>
      <c r="CG318" s="313"/>
      <c r="CH318" s="313"/>
      <c r="CI318" s="313"/>
      <c r="CJ318" s="313"/>
      <c r="CK318" s="313"/>
      <c r="CL318" s="313"/>
      <c r="CM318" s="313"/>
      <c r="CN318" s="313">
        <v>0</v>
      </c>
      <c r="CO318" s="319" t="b">
        <f t="shared" si="126"/>
        <v>0</v>
      </c>
      <c r="CP318" s="319" t="b">
        <f t="shared" si="127"/>
        <v>0</v>
      </c>
      <c r="CQ318" s="319" t="b">
        <f t="shared" si="129"/>
        <v>0</v>
      </c>
      <c r="CR318" s="319" t="b">
        <f t="shared" si="114"/>
        <v>1</v>
      </c>
      <c r="CS318" s="430" t="b">
        <f t="shared" si="118"/>
        <v>0</v>
      </c>
      <c r="CT318" s="302" t="str">
        <f t="shared" si="119"/>
        <v/>
      </c>
      <c r="CU318" s="302" t="b">
        <f t="shared" si="120"/>
        <v>1</v>
      </c>
      <c r="CV318" s="319" t="b">
        <f t="shared" si="121"/>
        <v>0</v>
      </c>
      <c r="CW318" s="302" t="str">
        <f>'Forside og oppsummering'!$K$2</f>
        <v>20230131_1336</v>
      </c>
      <c r="CX318" s="302">
        <f t="shared" si="122"/>
        <v>4</v>
      </c>
      <c r="CY318" s="302" t="str">
        <f t="shared" si="123"/>
        <v/>
      </c>
      <c r="CZ318" s="435">
        <f t="shared" si="115"/>
        <v>0</v>
      </c>
      <c r="DA318" s="330">
        <f>'Forside og oppsummering'!$E$23</f>
        <v>0</v>
      </c>
      <c r="DB318" s="302" t="str">
        <f t="shared" si="124"/>
        <v>Prosjekt 5</v>
      </c>
      <c r="DC318" s="330" t="str">
        <f t="shared" si="116"/>
        <v>Prosjektbeskrivelse: tjenesteutviklingsprosjekt 5.</v>
      </c>
      <c r="DD318" s="431">
        <f t="shared" si="117"/>
        <v>0</v>
      </c>
      <c r="DE318" s="302" t="e">
        <f t="shared" si="128"/>
        <v>#VALUE!</v>
      </c>
      <c r="DF318" s="302" t="str">
        <f t="shared" si="125"/>
        <v>Gi en kort beskrivelse av tjenesteutviklingsprosjektet, herunder delprosjekter, tiltak og bakgrunn for tjenesteutviklingsprosjektet</v>
      </c>
      <c r="DG318" s="328">
        <v>0</v>
      </c>
      <c r="DH318" s="328">
        <v>0</v>
      </c>
      <c r="DI318" s="328">
        <v>0</v>
      </c>
      <c r="DJ318" s="328">
        <v>0</v>
      </c>
      <c r="DK318" s="328">
        <v>0</v>
      </c>
      <c r="DL318" s="328">
        <v>0</v>
      </c>
      <c r="DM318" s="328">
        <v>0</v>
      </c>
      <c r="DN318" s="328">
        <v>0</v>
      </c>
      <c r="DO318" s="328" t="str">
        <v>20230131_1336</v>
      </c>
      <c r="DP318" s="328">
        <v>4</v>
      </c>
      <c r="EW318" s="436">
        <v>316</v>
      </c>
    </row>
    <row r="319" spans="82:153" x14ac:dyDescent="0.3">
      <c r="CD319" s="313">
        <v>0</v>
      </c>
      <c r="CE319" s="313" t="str">
        <v>P5.3b</v>
      </c>
      <c r="CF319" s="313" t="str">
        <v>Mål for tiltaket på kort og lengre sikt</v>
      </c>
      <c r="CG319" s="313"/>
      <c r="CH319" s="313"/>
      <c r="CI319" s="313"/>
      <c r="CJ319" s="313"/>
      <c r="CK319" s="313"/>
      <c r="CL319" s="313"/>
      <c r="CM319" s="313"/>
      <c r="CN319" s="313">
        <v>0</v>
      </c>
      <c r="CO319" s="319" t="b">
        <f t="shared" si="126"/>
        <v>0</v>
      </c>
      <c r="CP319" s="319" t="b">
        <f t="shared" si="127"/>
        <v>0</v>
      </c>
      <c r="CQ319" s="319" t="b">
        <f t="shared" si="129"/>
        <v>0</v>
      </c>
      <c r="CR319" s="319" t="b">
        <f t="shared" si="114"/>
        <v>0</v>
      </c>
      <c r="CS319" s="430" t="b">
        <f t="shared" si="118"/>
        <v>0</v>
      </c>
      <c r="CT319" s="302" t="str">
        <f t="shared" si="119"/>
        <v/>
      </c>
      <c r="CU319" s="302" t="b">
        <f t="shared" si="120"/>
        <v>1</v>
      </c>
      <c r="CV319" s="319" t="b">
        <f t="shared" si="121"/>
        <v>0</v>
      </c>
      <c r="CW319" s="302" t="str">
        <f>'Forside og oppsummering'!$K$2</f>
        <v>20230131_1336</v>
      </c>
      <c r="CX319" s="302">
        <f t="shared" si="122"/>
        <v>4</v>
      </c>
      <c r="CY319" s="302" t="str">
        <f t="shared" si="123"/>
        <v/>
      </c>
      <c r="CZ319" s="435" t="str">
        <f t="shared" si="115"/>
        <v>P5.3b</v>
      </c>
      <c r="DA319" s="330">
        <f>'Forside og oppsummering'!$E$23</f>
        <v>0</v>
      </c>
      <c r="DB319" s="302" t="str">
        <f t="shared" si="124"/>
        <v>Prosjekt 5</v>
      </c>
      <c r="DC319" s="330" t="str">
        <f t="shared" si="116"/>
        <v>Prosjektbeskrivelse: tjenesteutviklingsprosjekt 5.</v>
      </c>
      <c r="DD319" s="431" t="str">
        <f t="shared" si="117"/>
        <v>P5.3b</v>
      </c>
      <c r="DE319" s="302" t="str">
        <f t="shared" si="128"/>
        <v>P_.3b</v>
      </c>
      <c r="DF319" s="302" t="str">
        <f t="shared" si="125"/>
        <v>Mål for tiltaket på kort og lengre sikt</v>
      </c>
      <c r="DG319" s="328">
        <v>0</v>
      </c>
      <c r="DH319" s="328">
        <v>0</v>
      </c>
      <c r="DI319" s="328">
        <v>0</v>
      </c>
      <c r="DJ319" s="328">
        <v>0</v>
      </c>
      <c r="DK319" s="328">
        <v>0</v>
      </c>
      <c r="DL319" s="328">
        <v>0</v>
      </c>
      <c r="DM319" s="328">
        <v>0</v>
      </c>
      <c r="DN319" s="328">
        <v>0</v>
      </c>
      <c r="DO319" s="328" t="str">
        <v>20230131_1336</v>
      </c>
      <c r="DP319" s="328">
        <v>4</v>
      </c>
      <c r="EW319" s="275">
        <v>317</v>
      </c>
    </row>
    <row r="320" spans="82:153" x14ac:dyDescent="0.3">
      <c r="CD320" s="313">
        <v>0</v>
      </c>
      <c r="CE320" s="313">
        <v>0</v>
      </c>
      <c r="CF320" s="313" t="str">
        <v>Herunder mål for året dere søker om tilskudd og målgruppe for tiltaket</v>
      </c>
      <c r="CG320" s="313"/>
      <c r="CH320" s="313"/>
      <c r="CI320" s="313"/>
      <c r="CJ320" s="313"/>
      <c r="CK320" s="313"/>
      <c r="CL320" s="313"/>
      <c r="CM320" s="313"/>
      <c r="CN320" s="313">
        <v>0</v>
      </c>
      <c r="CO320" s="319" t="b">
        <f t="shared" si="126"/>
        <v>0</v>
      </c>
      <c r="CP320" s="319" t="b">
        <f t="shared" si="127"/>
        <v>0</v>
      </c>
      <c r="CQ320" s="319" t="b">
        <f t="shared" si="129"/>
        <v>0</v>
      </c>
      <c r="CR320" s="319" t="b">
        <f t="shared" si="114"/>
        <v>1</v>
      </c>
      <c r="CS320" s="430" t="b">
        <f t="shared" si="118"/>
        <v>0</v>
      </c>
      <c r="CT320" s="302" t="str">
        <f t="shared" si="119"/>
        <v/>
      </c>
      <c r="CU320" s="302" t="b">
        <f t="shared" si="120"/>
        <v>1</v>
      </c>
      <c r="CV320" s="319" t="b">
        <f t="shared" si="121"/>
        <v>0</v>
      </c>
      <c r="CW320" s="302" t="str">
        <f>'Forside og oppsummering'!$K$2</f>
        <v>20230131_1336</v>
      </c>
      <c r="CX320" s="302">
        <f t="shared" si="122"/>
        <v>4</v>
      </c>
      <c r="CY320" s="302" t="str">
        <f t="shared" si="123"/>
        <v/>
      </c>
      <c r="CZ320" s="435">
        <f t="shared" si="115"/>
        <v>0</v>
      </c>
      <c r="DA320" s="330">
        <f>'Forside og oppsummering'!$E$23</f>
        <v>0</v>
      </c>
      <c r="DB320" s="302" t="str">
        <f t="shared" si="124"/>
        <v>Prosjekt 5</v>
      </c>
      <c r="DC320" s="330" t="str">
        <f t="shared" si="116"/>
        <v>Prosjektbeskrivelse: tjenesteutviklingsprosjekt 5.</v>
      </c>
      <c r="DD320" s="431">
        <f t="shared" si="117"/>
        <v>0</v>
      </c>
      <c r="DE320" s="302" t="e">
        <f t="shared" si="128"/>
        <v>#VALUE!</v>
      </c>
      <c r="DF320" s="302" t="str">
        <f t="shared" si="125"/>
        <v>Herunder mål for året dere søker om tilskudd og målgruppe for tiltaket</v>
      </c>
      <c r="DG320" s="328">
        <v>0</v>
      </c>
      <c r="DH320" s="328">
        <v>0</v>
      </c>
      <c r="DI320" s="328">
        <v>0</v>
      </c>
      <c r="DJ320" s="328">
        <v>0</v>
      </c>
      <c r="DK320" s="328">
        <v>0</v>
      </c>
      <c r="DL320" s="328">
        <v>0</v>
      </c>
      <c r="DM320" s="328">
        <v>0</v>
      </c>
      <c r="DN320" s="328">
        <v>0</v>
      </c>
      <c r="DO320" s="328" t="str">
        <v>20230131_1336</v>
      </c>
      <c r="DP320" s="328">
        <v>4</v>
      </c>
      <c r="EW320" s="275">
        <v>318</v>
      </c>
    </row>
    <row r="321" spans="81:153" x14ac:dyDescent="0.3">
      <c r="CD321" s="313">
        <v>0</v>
      </c>
      <c r="CE321" s="313" t="str">
        <v>P5.3c</v>
      </c>
      <c r="CF321" s="313" t="str">
        <v>Aktivitets- og fremdriftsplan for året dere søker tilskudd</v>
      </c>
      <c r="CG321" s="313"/>
      <c r="CH321" s="313"/>
      <c r="CI321" s="313"/>
      <c r="CJ321" s="313"/>
      <c r="CK321" s="313"/>
      <c r="CL321" s="313"/>
      <c r="CM321" s="313"/>
      <c r="CN321" s="313">
        <v>0</v>
      </c>
      <c r="CO321" s="319" t="b">
        <f t="shared" si="126"/>
        <v>0</v>
      </c>
      <c r="CP321" s="319" t="b">
        <f t="shared" si="127"/>
        <v>0</v>
      </c>
      <c r="CQ321" s="319" t="b">
        <f t="shared" si="129"/>
        <v>0</v>
      </c>
      <c r="CR321" s="319" t="b">
        <f t="shared" si="114"/>
        <v>0</v>
      </c>
      <c r="CS321" s="430" t="b">
        <f t="shared" si="118"/>
        <v>0</v>
      </c>
      <c r="CT321" s="302" t="str">
        <f t="shared" si="119"/>
        <v/>
      </c>
      <c r="CU321" s="302" t="b">
        <f t="shared" si="120"/>
        <v>1</v>
      </c>
      <c r="CV321" s="319" t="b">
        <f t="shared" si="121"/>
        <v>0</v>
      </c>
      <c r="CW321" s="302" t="str">
        <f>'Forside og oppsummering'!$K$2</f>
        <v>20230131_1336</v>
      </c>
      <c r="CX321" s="302">
        <f t="shared" si="122"/>
        <v>4</v>
      </c>
      <c r="CY321" s="302" t="str">
        <f t="shared" si="123"/>
        <v/>
      </c>
      <c r="CZ321" s="435" t="str">
        <f t="shared" si="115"/>
        <v>P5.3c</v>
      </c>
      <c r="DA321" s="330">
        <f>'Forside og oppsummering'!$E$23</f>
        <v>0</v>
      </c>
      <c r="DB321" s="302" t="str">
        <f t="shared" si="124"/>
        <v>Prosjekt 5</v>
      </c>
      <c r="DC321" s="330" t="str">
        <f t="shared" si="116"/>
        <v>Prosjektbeskrivelse: tjenesteutviklingsprosjekt 5.</v>
      </c>
      <c r="DD321" s="431" t="str">
        <f t="shared" si="117"/>
        <v>P5.3c</v>
      </c>
      <c r="DE321" s="302" t="str">
        <f t="shared" si="128"/>
        <v>P_.3c</v>
      </c>
      <c r="DF321" s="302" t="str">
        <f t="shared" si="125"/>
        <v>Aktivitets- og fremdriftsplan for året dere søker tilskudd</v>
      </c>
      <c r="DG321" s="328">
        <v>0</v>
      </c>
      <c r="DH321" s="328">
        <v>0</v>
      </c>
      <c r="DI321" s="328">
        <v>0</v>
      </c>
      <c r="DJ321" s="328">
        <v>0</v>
      </c>
      <c r="DK321" s="328">
        <v>0</v>
      </c>
      <c r="DL321" s="328">
        <v>0</v>
      </c>
      <c r="DM321" s="328">
        <v>0</v>
      </c>
      <c r="DN321" s="328">
        <v>0</v>
      </c>
      <c r="DO321" s="328" t="str">
        <v>20230131_1336</v>
      </c>
      <c r="DP321" s="328">
        <v>4</v>
      </c>
      <c r="EW321" s="275">
        <v>319</v>
      </c>
    </row>
    <row r="322" spans="81:153" x14ac:dyDescent="0.3">
      <c r="CD322" s="313">
        <v>0</v>
      </c>
      <c r="CE322" s="313">
        <v>0</v>
      </c>
      <c r="CF322" s="313" t="str">
        <v>Sett inn de viktigste aktivitetene for å nå målene for tjenesteutviklingsprosjektet og angi gjerne måned for gjennomføring</v>
      </c>
      <c r="CG322" s="313"/>
      <c r="CH322" s="313"/>
      <c r="CI322" s="313"/>
      <c r="CJ322" s="313"/>
      <c r="CK322" s="313"/>
      <c r="CL322" s="313"/>
      <c r="CM322" s="313"/>
      <c r="CN322" s="313">
        <v>0</v>
      </c>
      <c r="CO322" s="319" t="b">
        <f t="shared" si="126"/>
        <v>0</v>
      </c>
      <c r="CP322" s="319" t="b">
        <f t="shared" si="127"/>
        <v>0</v>
      </c>
      <c r="CQ322" s="319" t="b">
        <f t="shared" si="129"/>
        <v>0</v>
      </c>
      <c r="CR322" s="319" t="b">
        <f t="shared" si="114"/>
        <v>1</v>
      </c>
      <c r="CS322" s="430" t="b">
        <f t="shared" si="118"/>
        <v>0</v>
      </c>
      <c r="CT322" s="302" t="str">
        <f t="shared" si="119"/>
        <v/>
      </c>
      <c r="CU322" s="302" t="b">
        <f t="shared" si="120"/>
        <v>1</v>
      </c>
      <c r="CV322" s="319" t="b">
        <f t="shared" si="121"/>
        <v>0</v>
      </c>
      <c r="CW322" s="302" t="str">
        <f>'Forside og oppsummering'!$K$2</f>
        <v>20230131_1336</v>
      </c>
      <c r="CX322" s="302">
        <f t="shared" si="122"/>
        <v>4</v>
      </c>
      <c r="CY322" s="302" t="str">
        <f t="shared" si="123"/>
        <v/>
      </c>
      <c r="CZ322" s="435">
        <f t="shared" si="115"/>
        <v>0</v>
      </c>
      <c r="DA322" s="330">
        <f>'Forside og oppsummering'!$E$23</f>
        <v>0</v>
      </c>
      <c r="DB322" s="302" t="str">
        <f t="shared" si="124"/>
        <v>Prosjekt 5</v>
      </c>
      <c r="DC322" s="330" t="str">
        <f t="shared" si="116"/>
        <v>Prosjektbeskrivelse: tjenesteutviklingsprosjekt 5.</v>
      </c>
      <c r="DD322" s="431">
        <f t="shared" si="117"/>
        <v>0</v>
      </c>
      <c r="DE322" s="302" t="e">
        <f t="shared" si="128"/>
        <v>#VALUE!</v>
      </c>
      <c r="DF322" s="302" t="str">
        <f t="shared" si="125"/>
        <v>Sett inn de viktigste aktivitetene for å nå målene for tjenesteutviklingsprosjektet og angi gjerne måned for gjennomføring</v>
      </c>
      <c r="DG322" s="328">
        <v>0</v>
      </c>
      <c r="DH322" s="328">
        <v>0</v>
      </c>
      <c r="DI322" s="328">
        <v>0</v>
      </c>
      <c r="DJ322" s="328">
        <v>0</v>
      </c>
      <c r="DK322" s="328">
        <v>0</v>
      </c>
      <c r="DL322" s="328">
        <v>0</v>
      </c>
      <c r="DM322" s="328">
        <v>0</v>
      </c>
      <c r="DN322" s="328">
        <v>0</v>
      </c>
      <c r="DO322" s="328" t="str">
        <v>20230131_1336</v>
      </c>
      <c r="DP322" s="328">
        <v>4</v>
      </c>
      <c r="EW322" s="275">
        <v>320</v>
      </c>
    </row>
    <row r="323" spans="81:153" x14ac:dyDescent="0.3">
      <c r="CD323" s="313">
        <v>0</v>
      </c>
      <c r="CE323" s="313" t="str">
        <v>P5.3d</v>
      </c>
      <c r="CF323" s="313" t="str">
        <v>Metoder kunnskap eller erfaring</v>
      </c>
      <c r="CG323" s="313"/>
      <c r="CH323" s="313"/>
      <c r="CI323" s="313"/>
      <c r="CJ323" s="313"/>
      <c r="CK323" s="313"/>
      <c r="CL323" s="313"/>
      <c r="CM323" s="313"/>
      <c r="CN323" s="313">
        <v>0</v>
      </c>
      <c r="CO323" s="319" t="b">
        <f t="shared" si="126"/>
        <v>0</v>
      </c>
      <c r="CP323" s="319" t="b">
        <f t="shared" si="127"/>
        <v>0</v>
      </c>
      <c r="CQ323" s="319" t="b">
        <f t="shared" si="129"/>
        <v>0</v>
      </c>
      <c r="CR323" s="319" t="b">
        <f t="shared" ref="CR323:CR386" si="130">AND(CD323=0,OR(CE323=0,CF323=0))</f>
        <v>0</v>
      </c>
      <c r="CS323" s="430" t="b">
        <f t="shared" si="118"/>
        <v>0</v>
      </c>
      <c r="CT323" s="302" t="str">
        <f t="shared" si="119"/>
        <v/>
      </c>
      <c r="CU323" s="302" t="b">
        <f t="shared" si="120"/>
        <v>1</v>
      </c>
      <c r="CV323" s="319" t="b">
        <f t="shared" si="121"/>
        <v>0</v>
      </c>
      <c r="CW323" s="302" t="str">
        <f>'Forside og oppsummering'!$K$2</f>
        <v>20230131_1336</v>
      </c>
      <c r="CX323" s="302">
        <f t="shared" si="122"/>
        <v>4</v>
      </c>
      <c r="CY323" s="302" t="str">
        <f t="shared" si="123"/>
        <v/>
      </c>
      <c r="CZ323" s="435" t="str">
        <f t="shared" si="115"/>
        <v>P5.3d</v>
      </c>
      <c r="DA323" s="330">
        <f>'Forside og oppsummering'!$E$23</f>
        <v>0</v>
      </c>
      <c r="DB323" s="302" t="str">
        <f t="shared" si="124"/>
        <v>Prosjekt 5</v>
      </c>
      <c r="DC323" s="330" t="str">
        <f t="shared" si="116"/>
        <v>Prosjektbeskrivelse: tjenesteutviklingsprosjekt 5.</v>
      </c>
      <c r="DD323" s="431" t="str">
        <f t="shared" si="117"/>
        <v>P5.3d</v>
      </c>
      <c r="DE323" s="302" t="str">
        <f t="shared" si="128"/>
        <v>P_.3d</v>
      </c>
      <c r="DF323" s="302" t="str">
        <f t="shared" si="125"/>
        <v>Metoder kunnskap eller erfaring</v>
      </c>
      <c r="DG323" s="328">
        <v>0</v>
      </c>
      <c r="DH323" s="328">
        <v>0</v>
      </c>
      <c r="DI323" s="328">
        <v>0</v>
      </c>
      <c r="DJ323" s="328">
        <v>0</v>
      </c>
      <c r="DK323" s="328">
        <v>0</v>
      </c>
      <c r="DL323" s="328">
        <v>0</v>
      </c>
      <c r="DM323" s="328">
        <v>0</v>
      </c>
      <c r="DN323" s="328">
        <v>0</v>
      </c>
      <c r="DO323" s="328" t="str">
        <v>20230131_1336</v>
      </c>
      <c r="DP323" s="328">
        <v>4</v>
      </c>
      <c r="EW323" s="275">
        <v>321</v>
      </c>
    </row>
    <row r="324" spans="81:153" x14ac:dyDescent="0.3">
      <c r="CD324" s="313">
        <v>0</v>
      </c>
      <c r="CE324" s="313">
        <v>0</v>
      </c>
      <c r="CF324" s="313" t="str">
        <v>Beskriv hvilke teorier / faglige metoder dere benytter i tjenesteutviklingsprosjektet eller hvilken kunnskap/erfaring dere bygger på. Herunder metoder for brukermedvirkning</v>
      </c>
      <c r="CG324" s="313"/>
      <c r="CH324" s="313"/>
      <c r="CI324" s="313"/>
      <c r="CJ324" s="313"/>
      <c r="CK324" s="313"/>
      <c r="CL324" s="313"/>
      <c r="CM324" s="313"/>
      <c r="CN324" s="313">
        <v>0</v>
      </c>
      <c r="CO324" s="319" t="b">
        <f t="shared" si="126"/>
        <v>0</v>
      </c>
      <c r="CP324" s="319" t="b">
        <f t="shared" si="127"/>
        <v>0</v>
      </c>
      <c r="CQ324" s="319" t="b">
        <f t="shared" si="129"/>
        <v>0</v>
      </c>
      <c r="CR324" s="319" t="b">
        <f t="shared" si="130"/>
        <v>1</v>
      </c>
      <c r="CS324" s="430" t="b">
        <f t="shared" si="118"/>
        <v>0</v>
      </c>
      <c r="CT324" s="302" t="str">
        <f t="shared" si="119"/>
        <v/>
      </c>
      <c r="CU324" s="302" t="b">
        <f t="shared" si="120"/>
        <v>1</v>
      </c>
      <c r="CV324" s="319" t="b">
        <f t="shared" si="121"/>
        <v>0</v>
      </c>
      <c r="CW324" s="302" t="str">
        <f>'Forside og oppsummering'!$K$2</f>
        <v>20230131_1336</v>
      </c>
      <c r="CX324" s="302">
        <f t="shared" si="122"/>
        <v>4</v>
      </c>
      <c r="CY324" s="302" t="str">
        <f t="shared" si="123"/>
        <v/>
      </c>
      <c r="CZ324" s="435">
        <f t="shared" ref="CZ324:CZ387" si="131">IF(CX324&lt;3,CD324,CE324)</f>
        <v>0</v>
      </c>
      <c r="DA324" s="330">
        <f>'Forside og oppsummering'!$E$23</f>
        <v>0</v>
      </c>
      <c r="DB324" s="302" t="str">
        <f t="shared" si="124"/>
        <v>Prosjekt 5</v>
      </c>
      <c r="DC324" s="330" t="str">
        <f t="shared" ref="DC324:DC387" si="132">IF(CX324=1,"",IF(CX324=2,CE324,DC323))</f>
        <v>Prosjektbeskrivelse: tjenesteutviklingsprosjekt 5.</v>
      </c>
      <c r="DD324" s="431">
        <f t="shared" ref="DD324:DD387" si="133">IF(CX324=6,_xlfn.CONCAT(CZ323,"_end"),IF(CX324=5,_xlfn.CONCAT(CZ324,"_saksbehandlerkommentar"),CZ324))</f>
        <v>0</v>
      </c>
      <c r="DE324" s="302" t="e">
        <f t="shared" si="128"/>
        <v>#VALUE!</v>
      </c>
      <c r="DF324" s="302" t="str">
        <f t="shared" si="125"/>
        <v>Beskriv hvilke teorier / faglige metoder dere benytter i tjenesteutviklingsprosjektet eller hvilken kunnskap/erfaring dere bygger på. Herunder metoder for brukermedvirkning</v>
      </c>
      <c r="DG324" s="328">
        <v>0</v>
      </c>
      <c r="DH324" s="328">
        <v>0</v>
      </c>
      <c r="DI324" s="328">
        <v>0</v>
      </c>
      <c r="DJ324" s="328">
        <v>0</v>
      </c>
      <c r="DK324" s="328">
        <v>0</v>
      </c>
      <c r="DL324" s="328">
        <v>0</v>
      </c>
      <c r="DM324" s="328">
        <v>0</v>
      </c>
      <c r="DN324" s="328">
        <v>0</v>
      </c>
      <c r="DO324" s="328" t="str">
        <v>20230131_1336</v>
      </c>
      <c r="DP324" s="328">
        <v>4</v>
      </c>
      <c r="EW324" s="275">
        <v>322</v>
      </c>
    </row>
    <row r="325" spans="81:153" x14ac:dyDescent="0.3">
      <c r="CD325" s="313">
        <v>0</v>
      </c>
      <c r="CE325" s="313" t="str">
        <v>P5.3e</v>
      </c>
      <c r="CF325" s="313" t="str">
        <v>Gevinster og effekter</v>
      </c>
      <c r="CG325" s="313"/>
      <c r="CH325" s="313"/>
      <c r="CI325" s="313"/>
      <c r="CJ325" s="313"/>
      <c r="CK325" s="313"/>
      <c r="CL325" s="313"/>
      <c r="CM325" s="313"/>
      <c r="CN325" s="313">
        <v>0</v>
      </c>
      <c r="CO325" s="319" t="b">
        <f t="shared" si="126"/>
        <v>0</v>
      </c>
      <c r="CP325" s="319" t="b">
        <f t="shared" si="127"/>
        <v>0</v>
      </c>
      <c r="CQ325" s="319" t="b">
        <f t="shared" si="129"/>
        <v>0</v>
      </c>
      <c r="CR325" s="319" t="b">
        <f t="shared" si="130"/>
        <v>0</v>
      </c>
      <c r="CS325" s="430" t="b">
        <f t="shared" ref="CS325:CS388" si="134">OR(CO326,CF323="Søknad")</f>
        <v>0</v>
      </c>
      <c r="CT325" s="302" t="str">
        <f t="shared" ref="CT325:CT388" si="135">IF(CX325=1,AND(COUNTIF(CN327:CN330,0)=COUNTA(CN327:CN330),SUM(CJ365:CN395)=0),"")</f>
        <v/>
      </c>
      <c r="CU325" s="302" t="b">
        <f t="shared" ref="CU325:CU388" si="136">IF(CT325="",CU324,CT325)</f>
        <v>1</v>
      </c>
      <c r="CV325" s="319" t="b">
        <f t="shared" ref="CV325:CV388" si="137">IF(CU325,FALSE,OR(NOT(AND(CR325,CO326=FALSE)),CS325,CP325))</f>
        <v>0</v>
      </c>
      <c r="CW325" s="302" t="str">
        <f>'Forside og oppsummering'!$K$2</f>
        <v>20230131_1336</v>
      </c>
      <c r="CX325" s="302">
        <f t="shared" ref="CX325:CX388" si="138">IF(LEN(CD325)=3,1,IF(CQ325,7,IF(CQ324,5,IF(CS325,6,IF(CO325,2,4)))))</f>
        <v>4</v>
      </c>
      <c r="CY325" s="302" t="str">
        <f t="shared" ref="CY325:CY388" si="139">IF(CX325=1,RIGHT(LEFT(CD325,2),1),"")</f>
        <v/>
      </c>
      <c r="CZ325" s="435" t="str">
        <f t="shared" si="131"/>
        <v>P5.3e</v>
      </c>
      <c r="DA325" s="330">
        <f>'Forside og oppsummering'!$E$23</f>
        <v>0</v>
      </c>
      <c r="DB325" s="302" t="str">
        <f t="shared" ref="DB325:DB388" si="140">IF(CY325="",DB324,_xlfn.CONCAT($CY$2," ",CY325))</f>
        <v>Prosjekt 5</v>
      </c>
      <c r="DC325" s="330" t="str">
        <f t="shared" si="132"/>
        <v>Prosjektbeskrivelse: tjenesteutviklingsprosjekt 5.</v>
      </c>
      <c r="DD325" s="431" t="str">
        <f t="shared" si="133"/>
        <v>P5.3e</v>
      </c>
      <c r="DE325" s="302" t="str">
        <f t="shared" si="128"/>
        <v>P_.3e</v>
      </c>
      <c r="DF325" s="302" t="str">
        <f t="shared" ref="DF325:DF388" si="141">IF(CX325=6,"",CF325)</f>
        <v>Gevinster og effekter</v>
      </c>
      <c r="DG325" s="328">
        <v>0</v>
      </c>
      <c r="DH325" s="328">
        <v>0</v>
      </c>
      <c r="DI325" s="328">
        <v>0</v>
      </c>
      <c r="DJ325" s="328">
        <v>0</v>
      </c>
      <c r="DK325" s="328">
        <v>0</v>
      </c>
      <c r="DL325" s="328">
        <v>0</v>
      </c>
      <c r="DM325" s="328">
        <v>0</v>
      </c>
      <c r="DN325" s="328">
        <v>0</v>
      </c>
      <c r="DO325" s="328" t="str">
        <v>20230131_1336</v>
      </c>
      <c r="DP325" s="328">
        <v>4</v>
      </c>
      <c r="EW325" s="436">
        <v>323</v>
      </c>
    </row>
    <row r="326" spans="81:153" x14ac:dyDescent="0.3">
      <c r="CD326" s="313">
        <v>0</v>
      </c>
      <c r="CE326" s="313">
        <v>0</v>
      </c>
      <c r="CF326" s="313" t="str">
        <v>Hvilke konkrete gevinster/effekter forventes tiltaket å gi, hvilken betydning kan det få for omlegging av praksis</v>
      </c>
      <c r="CG326" s="313"/>
      <c r="CH326" s="313"/>
      <c r="CI326" s="313"/>
      <c r="CJ326" s="313"/>
      <c r="CK326" s="313"/>
      <c r="CL326" s="313"/>
      <c r="CM326" s="313"/>
      <c r="CN326" s="313">
        <v>0</v>
      </c>
      <c r="CO326" s="319" t="b">
        <f t="shared" ref="CO326:CO389" si="142">CD326&gt;""</f>
        <v>0</v>
      </c>
      <c r="CP326" s="319" t="b">
        <f t="shared" ref="CP326:CP389" si="143">OR(CF325="Søknad",CF324="Søknad")</f>
        <v>0</v>
      </c>
      <c r="CQ326" s="319" t="b">
        <f t="shared" si="129"/>
        <v>0</v>
      </c>
      <c r="CR326" s="319" t="b">
        <f t="shared" si="130"/>
        <v>1</v>
      </c>
      <c r="CS326" s="430" t="b">
        <f t="shared" si="134"/>
        <v>0</v>
      </c>
      <c r="CT326" s="302" t="str">
        <f t="shared" si="135"/>
        <v/>
      </c>
      <c r="CU326" s="302" t="b">
        <f t="shared" si="136"/>
        <v>1</v>
      </c>
      <c r="CV326" s="319" t="b">
        <f t="shared" si="137"/>
        <v>0</v>
      </c>
      <c r="CW326" s="302" t="str">
        <f>'Forside og oppsummering'!$K$2</f>
        <v>20230131_1336</v>
      </c>
      <c r="CX326" s="302">
        <f t="shared" si="138"/>
        <v>4</v>
      </c>
      <c r="CY326" s="302" t="str">
        <f t="shared" si="139"/>
        <v/>
      </c>
      <c r="CZ326" s="435">
        <f t="shared" si="131"/>
        <v>0</v>
      </c>
      <c r="DA326" s="330">
        <f>'Forside og oppsummering'!$E$23</f>
        <v>0</v>
      </c>
      <c r="DB326" s="302" t="str">
        <f t="shared" si="140"/>
        <v>Prosjekt 5</v>
      </c>
      <c r="DC326" s="330" t="str">
        <f t="shared" si="132"/>
        <v>Prosjektbeskrivelse: tjenesteutviklingsprosjekt 5.</v>
      </c>
      <c r="DD326" s="431">
        <f t="shared" si="133"/>
        <v>0</v>
      </c>
      <c r="DE326" s="302" t="e">
        <f t="shared" si="128"/>
        <v>#VALUE!</v>
      </c>
      <c r="DF326" s="302" t="str">
        <f t="shared" si="141"/>
        <v>Hvilke konkrete gevinster/effekter forventes tiltaket å gi, hvilken betydning kan det få for omlegging av praksis</v>
      </c>
      <c r="DG326" s="328">
        <v>0</v>
      </c>
      <c r="DH326" s="328">
        <v>0</v>
      </c>
      <c r="DI326" s="328">
        <v>0</v>
      </c>
      <c r="DJ326" s="328">
        <v>0</v>
      </c>
      <c r="DK326" s="328">
        <v>0</v>
      </c>
      <c r="DL326" s="328">
        <v>0</v>
      </c>
      <c r="DM326" s="328">
        <v>0</v>
      </c>
      <c r="DN326" s="328">
        <v>0</v>
      </c>
      <c r="DO326" s="328" t="str">
        <v>20230131_1336</v>
      </c>
      <c r="DP326" s="328">
        <v>4</v>
      </c>
      <c r="EW326" s="275">
        <v>324</v>
      </c>
    </row>
    <row r="327" spans="81:153" x14ac:dyDescent="0.3">
      <c r="CD327" s="313">
        <v>0</v>
      </c>
      <c r="CE327" s="313" t="str">
        <v>P5.3f</v>
      </c>
      <c r="CF327" s="313" t="str">
        <v>Risikofaktorer</v>
      </c>
      <c r="CG327" s="313"/>
      <c r="CH327" s="313"/>
      <c r="CI327" s="313"/>
      <c r="CJ327" s="313"/>
      <c r="CK327" s="313"/>
      <c r="CL327" s="313"/>
      <c r="CM327" s="313"/>
      <c r="CN327" s="313">
        <v>0</v>
      </c>
      <c r="CO327" s="319" t="b">
        <f t="shared" si="142"/>
        <v>0</v>
      </c>
      <c r="CP327" s="319" t="b">
        <f t="shared" si="143"/>
        <v>0</v>
      </c>
      <c r="CQ327" s="319" t="b">
        <f t="shared" si="129"/>
        <v>0</v>
      </c>
      <c r="CR327" s="319" t="b">
        <f t="shared" si="130"/>
        <v>0</v>
      </c>
      <c r="CS327" s="430" t="b">
        <f t="shared" si="134"/>
        <v>0</v>
      </c>
      <c r="CT327" s="302" t="str">
        <f t="shared" si="135"/>
        <v/>
      </c>
      <c r="CU327" s="302" t="b">
        <f t="shared" si="136"/>
        <v>1</v>
      </c>
      <c r="CV327" s="319" t="b">
        <f t="shared" si="137"/>
        <v>0</v>
      </c>
      <c r="CW327" s="302" t="str">
        <f>'Forside og oppsummering'!$K$2</f>
        <v>20230131_1336</v>
      </c>
      <c r="CX327" s="302">
        <f t="shared" si="138"/>
        <v>4</v>
      </c>
      <c r="CY327" s="302" t="str">
        <f t="shared" si="139"/>
        <v/>
      </c>
      <c r="CZ327" s="435" t="str">
        <f t="shared" si="131"/>
        <v>P5.3f</v>
      </c>
      <c r="DA327" s="330">
        <f>'Forside og oppsummering'!$E$23</f>
        <v>0</v>
      </c>
      <c r="DB327" s="302" t="str">
        <f t="shared" si="140"/>
        <v>Prosjekt 5</v>
      </c>
      <c r="DC327" s="330" t="str">
        <f t="shared" si="132"/>
        <v>Prosjektbeskrivelse: tjenesteutviklingsprosjekt 5.</v>
      </c>
      <c r="DD327" s="431" t="str">
        <f t="shared" si="133"/>
        <v>P5.3f</v>
      </c>
      <c r="DE327" s="302" t="str">
        <f t="shared" ref="DE327:DE390" si="144">_xlfn.CONCAT("P_",RIGHT(DD327,LEN(DD327)-2))</f>
        <v>P_.3f</v>
      </c>
      <c r="DF327" s="302" t="str">
        <f t="shared" si="141"/>
        <v>Risikofaktorer</v>
      </c>
      <c r="DG327" s="328">
        <v>0</v>
      </c>
      <c r="DH327" s="328">
        <v>0</v>
      </c>
      <c r="DI327" s="328">
        <v>0</v>
      </c>
      <c r="DJ327" s="328">
        <v>0</v>
      </c>
      <c r="DK327" s="328">
        <v>0</v>
      </c>
      <c r="DL327" s="328">
        <v>0</v>
      </c>
      <c r="DM327" s="328">
        <v>0</v>
      </c>
      <c r="DN327" s="328">
        <v>0</v>
      </c>
      <c r="DO327" s="328" t="str">
        <v>20230131_1336</v>
      </c>
      <c r="DP327" s="328">
        <v>4</v>
      </c>
      <c r="EW327" s="275">
        <v>325</v>
      </c>
    </row>
    <row r="328" spans="81:153" x14ac:dyDescent="0.3">
      <c r="CD328" s="313">
        <v>0</v>
      </c>
      <c r="CE328" s="313">
        <v>0</v>
      </c>
      <c r="CF328" s="313" t="str">
        <v>Hvilke faktorer gjør det usikkert at dere når målene, selv om dere mottar tilskudd fra Statsforvalteren?</v>
      </c>
      <c r="CG328" s="313"/>
      <c r="CH328" s="313"/>
      <c r="CI328" s="313"/>
      <c r="CJ328" s="313"/>
      <c r="CK328" s="313"/>
      <c r="CL328" s="313"/>
      <c r="CM328" s="313"/>
      <c r="CN328" s="313">
        <v>0</v>
      </c>
      <c r="CO328" s="319" t="b">
        <f t="shared" si="142"/>
        <v>0</v>
      </c>
      <c r="CP328" s="319" t="b">
        <f t="shared" si="143"/>
        <v>0</v>
      </c>
      <c r="CQ328" s="319" t="b">
        <f t="shared" si="129"/>
        <v>0</v>
      </c>
      <c r="CR328" s="319" t="b">
        <f t="shared" si="130"/>
        <v>1</v>
      </c>
      <c r="CS328" s="430" t="b">
        <f t="shared" si="134"/>
        <v>0</v>
      </c>
      <c r="CT328" s="302" t="str">
        <f t="shared" si="135"/>
        <v/>
      </c>
      <c r="CU328" s="302" t="b">
        <f t="shared" si="136"/>
        <v>1</v>
      </c>
      <c r="CV328" s="319" t="b">
        <f t="shared" si="137"/>
        <v>0</v>
      </c>
      <c r="CW328" s="302" t="str">
        <f>'Forside og oppsummering'!$K$2</f>
        <v>20230131_1336</v>
      </c>
      <c r="CX328" s="302">
        <f t="shared" si="138"/>
        <v>4</v>
      </c>
      <c r="CY328" s="302" t="str">
        <f t="shared" si="139"/>
        <v/>
      </c>
      <c r="CZ328" s="435">
        <f t="shared" si="131"/>
        <v>0</v>
      </c>
      <c r="DA328" s="330">
        <f>'Forside og oppsummering'!$E$23</f>
        <v>0</v>
      </c>
      <c r="DB328" s="302" t="str">
        <f t="shared" si="140"/>
        <v>Prosjekt 5</v>
      </c>
      <c r="DC328" s="330" t="str">
        <f t="shared" si="132"/>
        <v>Prosjektbeskrivelse: tjenesteutviklingsprosjekt 5.</v>
      </c>
      <c r="DD328" s="431">
        <f t="shared" si="133"/>
        <v>0</v>
      </c>
      <c r="DE328" s="302" t="e">
        <f t="shared" si="144"/>
        <v>#VALUE!</v>
      </c>
      <c r="DF328" s="302" t="str">
        <f t="shared" si="141"/>
        <v>Hvilke faktorer gjør det usikkert at dere når målene, selv om dere mottar tilskudd fra Statsforvalteren?</v>
      </c>
      <c r="DG328" s="328">
        <v>0</v>
      </c>
      <c r="DH328" s="328">
        <v>0</v>
      </c>
      <c r="DI328" s="328">
        <v>0</v>
      </c>
      <c r="DJ328" s="328">
        <v>0</v>
      </c>
      <c r="DK328" s="328">
        <v>0</v>
      </c>
      <c r="DL328" s="328">
        <v>0</v>
      </c>
      <c r="DM328" s="328">
        <v>0</v>
      </c>
      <c r="DN328" s="328">
        <v>0</v>
      </c>
      <c r="DO328" s="328" t="str">
        <v>20230131_1336</v>
      </c>
      <c r="DP328" s="328">
        <v>4</v>
      </c>
      <c r="EW328" s="275">
        <v>326</v>
      </c>
    </row>
    <row r="329" spans="81:153" x14ac:dyDescent="0.3">
      <c r="CD329" s="313">
        <v>0</v>
      </c>
      <c r="CE329" s="313" t="str">
        <v>P5.3g</v>
      </c>
      <c r="CF329" s="313" t="str">
        <v>Forankring internt i kommunen</v>
      </c>
      <c r="CG329" s="313"/>
      <c r="CH329" s="313"/>
      <c r="CI329" s="313"/>
      <c r="CJ329" s="313"/>
      <c r="CK329" s="313"/>
      <c r="CL329" s="313"/>
      <c r="CM329" s="313"/>
      <c r="CN329" s="313">
        <v>0</v>
      </c>
      <c r="CO329" s="319" t="b">
        <f t="shared" si="142"/>
        <v>0</v>
      </c>
      <c r="CP329" s="319" t="b">
        <f t="shared" si="143"/>
        <v>0</v>
      </c>
      <c r="CQ329" s="319" t="b">
        <f t="shared" si="129"/>
        <v>0</v>
      </c>
      <c r="CR329" s="319" t="b">
        <f t="shared" si="130"/>
        <v>0</v>
      </c>
      <c r="CS329" s="430" t="b">
        <f t="shared" si="134"/>
        <v>0</v>
      </c>
      <c r="CT329" s="302" t="str">
        <f t="shared" si="135"/>
        <v/>
      </c>
      <c r="CU329" s="302" t="b">
        <f t="shared" si="136"/>
        <v>1</v>
      </c>
      <c r="CV329" s="319" t="b">
        <f t="shared" si="137"/>
        <v>0</v>
      </c>
      <c r="CW329" s="302" t="str">
        <f>'Forside og oppsummering'!$K$2</f>
        <v>20230131_1336</v>
      </c>
      <c r="CX329" s="302">
        <f t="shared" si="138"/>
        <v>4</v>
      </c>
      <c r="CY329" s="302" t="str">
        <f t="shared" si="139"/>
        <v/>
      </c>
      <c r="CZ329" s="435" t="str">
        <f t="shared" si="131"/>
        <v>P5.3g</v>
      </c>
      <c r="DA329" s="330">
        <f>'Forside og oppsummering'!$E$23</f>
        <v>0</v>
      </c>
      <c r="DB329" s="302" t="str">
        <f t="shared" si="140"/>
        <v>Prosjekt 5</v>
      </c>
      <c r="DC329" s="330" t="str">
        <f t="shared" si="132"/>
        <v>Prosjektbeskrivelse: tjenesteutviklingsprosjekt 5.</v>
      </c>
      <c r="DD329" s="431" t="str">
        <f t="shared" si="133"/>
        <v>P5.3g</v>
      </c>
      <c r="DE329" s="302" t="str">
        <f t="shared" si="144"/>
        <v>P_.3g</v>
      </c>
      <c r="DF329" s="302" t="str">
        <f t="shared" si="141"/>
        <v>Forankring internt i kommunen</v>
      </c>
      <c r="DG329" s="328">
        <v>0</v>
      </c>
      <c r="DH329" s="328">
        <v>0</v>
      </c>
      <c r="DI329" s="328">
        <v>0</v>
      </c>
      <c r="DJ329" s="328">
        <v>0</v>
      </c>
      <c r="DK329" s="328">
        <v>0</v>
      </c>
      <c r="DL329" s="328">
        <v>0</v>
      </c>
      <c r="DM329" s="328">
        <v>0</v>
      </c>
      <c r="DN329" s="328">
        <v>0</v>
      </c>
      <c r="DO329" s="328" t="str">
        <v>20230131_1336</v>
      </c>
      <c r="DP329" s="328">
        <v>4</v>
      </c>
      <c r="EW329" s="275">
        <v>327</v>
      </c>
    </row>
    <row r="330" spans="81:153" x14ac:dyDescent="0.3">
      <c r="CD330" s="313">
        <v>0</v>
      </c>
      <c r="CE330" s="313">
        <v>0</v>
      </c>
      <c r="CF330" s="313" t="str">
        <v>• Beskriv hvordan tiltaket er forankret internt i kommunen, faglig og administrativt i både utviklings og implementeringsfasen.
• Beskriv kort tanker om overgang fra prosjekt til drift.</v>
      </c>
      <c r="CG330" s="313"/>
      <c r="CH330" s="313"/>
      <c r="CI330" s="313"/>
      <c r="CJ330" s="313"/>
      <c r="CK330" s="313"/>
      <c r="CL330" s="313"/>
      <c r="CM330" s="313"/>
      <c r="CN330" s="313">
        <v>0</v>
      </c>
      <c r="CO330" s="319" t="b">
        <f t="shared" si="142"/>
        <v>0</v>
      </c>
      <c r="CP330" s="319" t="b">
        <f t="shared" si="143"/>
        <v>0</v>
      </c>
      <c r="CQ330" s="319" t="b">
        <f t="shared" si="129"/>
        <v>0</v>
      </c>
      <c r="CR330" s="319" t="b">
        <f t="shared" si="130"/>
        <v>1</v>
      </c>
      <c r="CS330" s="430" t="b">
        <f t="shared" si="134"/>
        <v>0</v>
      </c>
      <c r="CT330" s="302" t="str">
        <f t="shared" si="135"/>
        <v/>
      </c>
      <c r="CU330" s="302" t="b">
        <f t="shared" si="136"/>
        <v>1</v>
      </c>
      <c r="CV330" s="319" t="b">
        <f t="shared" si="137"/>
        <v>0</v>
      </c>
      <c r="CW330" s="302" t="str">
        <f>'Forside og oppsummering'!$K$2</f>
        <v>20230131_1336</v>
      </c>
      <c r="CX330" s="302">
        <f t="shared" si="138"/>
        <v>4</v>
      </c>
      <c r="CY330" s="302" t="str">
        <f t="shared" si="139"/>
        <v/>
      </c>
      <c r="CZ330" s="435">
        <f t="shared" si="131"/>
        <v>0</v>
      </c>
      <c r="DA330" s="330">
        <f>'Forside og oppsummering'!$E$23</f>
        <v>0</v>
      </c>
      <c r="DB330" s="302" t="str">
        <f t="shared" si="140"/>
        <v>Prosjekt 5</v>
      </c>
      <c r="DC330" s="330" t="str">
        <f t="shared" si="132"/>
        <v>Prosjektbeskrivelse: tjenesteutviklingsprosjekt 5.</v>
      </c>
      <c r="DD330" s="431">
        <f t="shared" si="133"/>
        <v>0</v>
      </c>
      <c r="DE330" s="302" t="e">
        <f t="shared" si="144"/>
        <v>#VALUE!</v>
      </c>
      <c r="DF330" s="302" t="str">
        <f t="shared" si="141"/>
        <v>• Beskriv hvordan tiltaket er forankret internt i kommunen, faglig og administrativt i både utviklings og implementeringsfasen.
• Beskriv kort tanker om overgang fra prosjekt til drift.</v>
      </c>
      <c r="DG330" s="328">
        <v>0</v>
      </c>
      <c r="DH330" s="328">
        <v>0</v>
      </c>
      <c r="DI330" s="328">
        <v>0</v>
      </c>
      <c r="DJ330" s="328">
        <v>0</v>
      </c>
      <c r="DK330" s="328">
        <v>0</v>
      </c>
      <c r="DL330" s="328">
        <v>0</v>
      </c>
      <c r="DM330" s="328">
        <v>0</v>
      </c>
      <c r="DN330" s="328">
        <v>0</v>
      </c>
      <c r="DO330" s="328" t="str">
        <v>20230131_1336</v>
      </c>
      <c r="DP330" s="328">
        <v>4</v>
      </c>
      <c r="EW330" s="275">
        <v>328</v>
      </c>
    </row>
    <row r="331" spans="81:153" x14ac:dyDescent="0.3">
      <c r="CD331" s="313">
        <v>0</v>
      </c>
      <c r="CE331" s="313" t="str">
        <v>P5.3h</v>
      </c>
      <c r="CF331" s="313" t="str">
        <v>Kontrolltiltak</v>
      </c>
      <c r="CG331" s="313"/>
      <c r="CH331" s="313"/>
      <c r="CI331" s="313"/>
      <c r="CJ331" s="313"/>
      <c r="CK331" s="313"/>
      <c r="CL331" s="313"/>
      <c r="CM331" s="313"/>
      <c r="CN331" s="313">
        <v>0</v>
      </c>
      <c r="CO331" s="319" t="b">
        <f t="shared" si="142"/>
        <v>0</v>
      </c>
      <c r="CP331" s="319" t="b">
        <f t="shared" si="143"/>
        <v>0</v>
      </c>
      <c r="CQ331" s="319" t="b">
        <f t="shared" ref="CQ331:CQ394" si="145">AND(CF331="Søknad",CF330="Andre inntekter")</f>
        <v>0</v>
      </c>
      <c r="CR331" s="319" t="b">
        <f t="shared" si="130"/>
        <v>0</v>
      </c>
      <c r="CS331" s="430" t="b">
        <f t="shared" si="134"/>
        <v>0</v>
      </c>
      <c r="CT331" s="302" t="str">
        <f t="shared" si="135"/>
        <v/>
      </c>
      <c r="CU331" s="302" t="b">
        <f t="shared" si="136"/>
        <v>1</v>
      </c>
      <c r="CV331" s="319" t="b">
        <f t="shared" si="137"/>
        <v>0</v>
      </c>
      <c r="CW331" s="302" t="str">
        <f>'Forside og oppsummering'!$K$2</f>
        <v>20230131_1336</v>
      </c>
      <c r="CX331" s="302">
        <f t="shared" si="138"/>
        <v>4</v>
      </c>
      <c r="CY331" s="302" t="str">
        <f t="shared" si="139"/>
        <v/>
      </c>
      <c r="CZ331" s="435" t="str">
        <f t="shared" si="131"/>
        <v>P5.3h</v>
      </c>
      <c r="DA331" s="330">
        <f>'Forside og oppsummering'!$E$23</f>
        <v>0</v>
      </c>
      <c r="DB331" s="302" t="str">
        <f t="shared" si="140"/>
        <v>Prosjekt 5</v>
      </c>
      <c r="DC331" s="330" t="str">
        <f t="shared" si="132"/>
        <v>Prosjektbeskrivelse: tjenesteutviklingsprosjekt 5.</v>
      </c>
      <c r="DD331" s="431" t="str">
        <f t="shared" si="133"/>
        <v>P5.3h</v>
      </c>
      <c r="DE331" s="302" t="str">
        <f t="shared" si="144"/>
        <v>P_.3h</v>
      </c>
      <c r="DF331" s="302" t="str">
        <f t="shared" si="141"/>
        <v>Kontrolltiltak</v>
      </c>
      <c r="DG331" s="328">
        <v>0</v>
      </c>
      <c r="DH331" s="328">
        <v>0</v>
      </c>
      <c r="DI331" s="328">
        <v>0</v>
      </c>
      <c r="DJ331" s="328">
        <v>0</v>
      </c>
      <c r="DK331" s="328">
        <v>0</v>
      </c>
      <c r="DL331" s="328">
        <v>0</v>
      </c>
      <c r="DM331" s="328">
        <v>0</v>
      </c>
      <c r="DN331" s="328">
        <v>0</v>
      </c>
      <c r="DO331" s="328" t="str">
        <v>20230131_1336</v>
      </c>
      <c r="DP331" s="328">
        <v>4</v>
      </c>
      <c r="EW331" s="275">
        <v>329</v>
      </c>
    </row>
    <row r="332" spans="81:153" x14ac:dyDescent="0.3">
      <c r="CD332" s="313">
        <v>0</v>
      </c>
      <c r="CE332" s="313">
        <v>0</v>
      </c>
      <c r="CF332"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332" s="313"/>
      <c r="CH332" s="313"/>
      <c r="CI332" s="313"/>
      <c r="CJ332" s="313"/>
      <c r="CK332" s="313"/>
      <c r="CL332" s="313"/>
      <c r="CM332" s="313"/>
      <c r="CN332" s="313">
        <v>0</v>
      </c>
      <c r="CO332" s="319" t="b">
        <f t="shared" si="142"/>
        <v>0</v>
      </c>
      <c r="CP332" s="319" t="b">
        <f t="shared" si="143"/>
        <v>0</v>
      </c>
      <c r="CQ332" s="319" t="b">
        <f t="shared" si="145"/>
        <v>0</v>
      </c>
      <c r="CR332" s="319" t="b">
        <f t="shared" si="130"/>
        <v>1</v>
      </c>
      <c r="CS332" s="430" t="b">
        <f t="shared" si="134"/>
        <v>1</v>
      </c>
      <c r="CT332" s="302" t="str">
        <f t="shared" si="135"/>
        <v/>
      </c>
      <c r="CU332" s="302" t="b">
        <f t="shared" si="136"/>
        <v>1</v>
      </c>
      <c r="CV332" s="319" t="b">
        <f t="shared" si="137"/>
        <v>0</v>
      </c>
      <c r="CW332" s="302" t="str">
        <f>'Forside og oppsummering'!$K$2</f>
        <v>20230131_1336</v>
      </c>
      <c r="CX332" s="302">
        <f t="shared" si="138"/>
        <v>6</v>
      </c>
      <c r="CY332" s="302" t="str">
        <f t="shared" si="139"/>
        <v/>
      </c>
      <c r="CZ332" s="435">
        <f t="shared" si="131"/>
        <v>0</v>
      </c>
      <c r="DA332" s="330">
        <f>'Forside og oppsummering'!$E$23</f>
        <v>0</v>
      </c>
      <c r="DB332" s="302" t="str">
        <f t="shared" si="140"/>
        <v>Prosjekt 5</v>
      </c>
      <c r="DC332" s="330" t="str">
        <f t="shared" si="132"/>
        <v>Prosjektbeskrivelse: tjenesteutviklingsprosjekt 5.</v>
      </c>
      <c r="DD332" s="431" t="str">
        <f t="shared" si="133"/>
        <v>P5.3h_end</v>
      </c>
      <c r="DE332" s="302" t="str">
        <f t="shared" si="144"/>
        <v>P_.3h_end</v>
      </c>
      <c r="DF332" s="302" t="str">
        <f t="shared" si="141"/>
        <v/>
      </c>
      <c r="DG332" s="328">
        <v>0</v>
      </c>
      <c r="DH332" s="328">
        <v>0</v>
      </c>
      <c r="DI332" s="328">
        <v>0</v>
      </c>
      <c r="DJ332" s="328">
        <v>0</v>
      </c>
      <c r="DK332" s="328">
        <v>0</v>
      </c>
      <c r="DL332" s="328">
        <v>0</v>
      </c>
      <c r="DM332" s="328">
        <v>0</v>
      </c>
      <c r="DN332" s="328">
        <v>0</v>
      </c>
      <c r="DO332" s="328" t="str">
        <v>20230131_1336</v>
      </c>
      <c r="DP332" s="328">
        <v>6</v>
      </c>
      <c r="EW332" s="436">
        <v>330</v>
      </c>
    </row>
    <row r="333" spans="81:153" x14ac:dyDescent="0.3">
      <c r="CD333" s="314" t="str">
        <f>'Prosjekt 5'!$C$44</f>
        <v>P5.4</v>
      </c>
      <c r="CE333" s="314" t="str">
        <f>'Prosjekt 5'!$D$44</f>
        <v>Samarbeidspartnere i tjenesteutviklingsprosjekt 5.</v>
      </c>
      <c r="CF333" s="314"/>
      <c r="CG333" s="314"/>
      <c r="CH333" s="314"/>
      <c r="CI333" s="314"/>
      <c r="CJ333" s="314"/>
      <c r="CK333" s="314"/>
      <c r="CL333" s="314"/>
      <c r="CM333" s="314"/>
      <c r="CN333" s="314"/>
      <c r="CO333" s="319" t="b">
        <f t="shared" si="142"/>
        <v>1</v>
      </c>
      <c r="CP333" s="319" t="b">
        <f t="shared" si="143"/>
        <v>0</v>
      </c>
      <c r="CQ333" s="319" t="b">
        <f t="shared" si="145"/>
        <v>0</v>
      </c>
      <c r="CR333" s="319" t="b">
        <f t="shared" si="130"/>
        <v>0</v>
      </c>
      <c r="CS333" s="430" t="b">
        <f t="shared" si="134"/>
        <v>0</v>
      </c>
      <c r="CT333" s="302" t="str">
        <f t="shared" si="135"/>
        <v/>
      </c>
      <c r="CU333" s="302" t="b">
        <f t="shared" si="136"/>
        <v>1</v>
      </c>
      <c r="CV333" s="319" t="b">
        <f t="shared" si="137"/>
        <v>0</v>
      </c>
      <c r="CW333" s="302" t="str">
        <f>'Forside og oppsummering'!$K$2</f>
        <v>20230131_1336</v>
      </c>
      <c r="CX333" s="302">
        <f t="shared" si="138"/>
        <v>2</v>
      </c>
      <c r="CY333" s="302" t="str">
        <f t="shared" si="139"/>
        <v/>
      </c>
      <c r="CZ333" s="435" t="str">
        <f t="shared" si="131"/>
        <v>P5.4</v>
      </c>
      <c r="DA333" s="330">
        <f>'Forside og oppsummering'!$E$23</f>
        <v>0</v>
      </c>
      <c r="DB333" s="302" t="str">
        <f t="shared" si="140"/>
        <v>Prosjekt 5</v>
      </c>
      <c r="DC333" s="330" t="str">
        <f t="shared" si="132"/>
        <v>Samarbeidspartnere i tjenesteutviklingsprosjekt 5.</v>
      </c>
      <c r="DD333" s="431" t="str">
        <f t="shared" si="133"/>
        <v>P5.4</v>
      </c>
      <c r="DE333" s="302" t="str">
        <f t="shared" si="144"/>
        <v>P_.4</v>
      </c>
      <c r="DF333" s="302">
        <f t="shared" si="141"/>
        <v>0</v>
      </c>
      <c r="DG333" s="328">
        <v>0</v>
      </c>
      <c r="DH333" s="328">
        <v>0</v>
      </c>
      <c r="DI333" s="328">
        <v>0</v>
      </c>
      <c r="DJ333" s="328">
        <v>0</v>
      </c>
      <c r="DK333" s="328">
        <v>0</v>
      </c>
      <c r="DL333" s="328">
        <v>0</v>
      </c>
      <c r="DM333" s="328">
        <v>0</v>
      </c>
      <c r="DN333" s="328">
        <v>0</v>
      </c>
      <c r="DO333" s="328" t="str">
        <v>20230131_1336</v>
      </c>
      <c r="DP333" s="328">
        <v>2</v>
      </c>
      <c r="EW333" s="275">
        <v>331</v>
      </c>
    </row>
    <row r="334" spans="81:153" x14ac:dyDescent="0.3">
      <c r="CD334" s="314"/>
      <c r="CE334" s="314" t="str">
        <f>_xlfn.CONCAT(CD333,"a")</f>
        <v>P5.4a</v>
      </c>
      <c r="CF334" s="275" t="s">
        <v>265</v>
      </c>
      <c r="CG334" s="314"/>
      <c r="CH334" s="314"/>
      <c r="CI334" s="314"/>
      <c r="CJ334" s="314"/>
      <c r="CK334" s="314"/>
      <c r="CL334" s="314"/>
      <c r="CM334" s="314"/>
      <c r="CN334" s="314">
        <f>'Prosjekt 5'!$D$46</f>
        <v>0</v>
      </c>
      <c r="CO334" s="319" t="b">
        <f t="shared" si="142"/>
        <v>0</v>
      </c>
      <c r="CP334" s="319" t="b">
        <f t="shared" si="143"/>
        <v>0</v>
      </c>
      <c r="CQ334" s="319" t="b">
        <f t="shared" si="145"/>
        <v>0</v>
      </c>
      <c r="CR334" s="319" t="b">
        <f t="shared" si="130"/>
        <v>0</v>
      </c>
      <c r="CS334" s="430" t="b">
        <f t="shared" si="134"/>
        <v>0</v>
      </c>
      <c r="CT334" s="302" t="str">
        <f t="shared" si="135"/>
        <v/>
      </c>
      <c r="CU334" s="302" t="b">
        <f t="shared" si="136"/>
        <v>1</v>
      </c>
      <c r="CV334" s="319" t="b">
        <f t="shared" si="137"/>
        <v>0</v>
      </c>
      <c r="CW334" s="302" t="str">
        <f>'Forside og oppsummering'!$K$2</f>
        <v>20230131_1336</v>
      </c>
      <c r="CX334" s="302">
        <f t="shared" si="138"/>
        <v>4</v>
      </c>
      <c r="CY334" s="302" t="str">
        <f t="shared" si="139"/>
        <v/>
      </c>
      <c r="CZ334" s="435" t="str">
        <f t="shared" si="131"/>
        <v>P5.4a</v>
      </c>
      <c r="DA334" s="330">
        <f>'Forside og oppsummering'!$E$23</f>
        <v>0</v>
      </c>
      <c r="DB334" s="302" t="str">
        <f t="shared" si="140"/>
        <v>Prosjekt 5</v>
      </c>
      <c r="DC334" s="330" t="str">
        <f t="shared" si="132"/>
        <v>Samarbeidspartnere i tjenesteutviklingsprosjekt 5.</v>
      </c>
      <c r="DD334" s="431" t="str">
        <f t="shared" si="133"/>
        <v>P5.4a</v>
      </c>
      <c r="DE334" s="302" t="str">
        <f t="shared" si="144"/>
        <v>P_.4a</v>
      </c>
      <c r="DF334" s="302" t="str">
        <f t="shared" si="141"/>
        <v>Samarbeidspartnere</v>
      </c>
      <c r="DG334" s="328">
        <v>0</v>
      </c>
      <c r="DH334" s="328">
        <v>0</v>
      </c>
      <c r="DI334" s="328">
        <v>0</v>
      </c>
      <c r="DJ334" s="328">
        <v>0</v>
      </c>
      <c r="DK334" s="328">
        <v>0</v>
      </c>
      <c r="DL334" s="328">
        <v>0</v>
      </c>
      <c r="DM334" s="328">
        <v>0</v>
      </c>
      <c r="DN334" s="328">
        <v>0</v>
      </c>
      <c r="DO334" s="328" t="str">
        <v>20230131_1336</v>
      </c>
      <c r="DP334" s="328">
        <v>4</v>
      </c>
      <c r="EW334" s="275">
        <v>332</v>
      </c>
    </row>
    <row r="335" spans="81:153" x14ac:dyDescent="0.3">
      <c r="CC335" s="302" t="str">
        <f>'Prosjekt 5'!$D$50</f>
        <v>P5.5  Alle estimerte kostnader for tjenesteutviklingsprosjektet (I året det søkes for)</v>
      </c>
      <c r="CO335" s="319" t="b">
        <f t="shared" si="142"/>
        <v>0</v>
      </c>
      <c r="CP335" s="319" t="b">
        <f t="shared" si="143"/>
        <v>0</v>
      </c>
      <c r="CQ335" s="319" t="b">
        <f t="shared" si="145"/>
        <v>0</v>
      </c>
      <c r="CR335" s="319" t="b">
        <f t="shared" si="130"/>
        <v>1</v>
      </c>
      <c r="CS335" s="430" t="b">
        <f t="shared" si="134"/>
        <v>1</v>
      </c>
      <c r="CT335" s="302" t="str">
        <f t="shared" si="135"/>
        <v/>
      </c>
      <c r="CU335" s="302" t="b">
        <f t="shared" si="136"/>
        <v>1</v>
      </c>
      <c r="CV335" s="319" t="b">
        <f t="shared" si="137"/>
        <v>0</v>
      </c>
      <c r="CW335" s="302" t="str">
        <f>'Forside og oppsummering'!$K$2</f>
        <v>20230131_1336</v>
      </c>
      <c r="CX335" s="302">
        <f t="shared" si="138"/>
        <v>6</v>
      </c>
      <c r="CY335" s="302" t="str">
        <f t="shared" si="139"/>
        <v/>
      </c>
      <c r="CZ335" s="435">
        <f t="shared" si="131"/>
        <v>0</v>
      </c>
      <c r="DA335" s="330">
        <f>'Forside og oppsummering'!$E$23</f>
        <v>0</v>
      </c>
      <c r="DB335" s="302" t="str">
        <f t="shared" si="140"/>
        <v>Prosjekt 5</v>
      </c>
      <c r="DC335" s="330" t="str">
        <f t="shared" si="132"/>
        <v>Samarbeidspartnere i tjenesteutviklingsprosjekt 5.</v>
      </c>
      <c r="DD335" s="431" t="str">
        <f t="shared" si="133"/>
        <v>P5.4a_end</v>
      </c>
      <c r="DE335" s="302" t="str">
        <f t="shared" si="144"/>
        <v>P_.4a_end</v>
      </c>
      <c r="DF335" s="302" t="str">
        <f t="shared" si="141"/>
        <v/>
      </c>
      <c r="DG335" s="328">
        <v>0</v>
      </c>
      <c r="DH335" s="328">
        <v>0</v>
      </c>
      <c r="DI335" s="328">
        <v>0</v>
      </c>
      <c r="DJ335" s="328">
        <v>0</v>
      </c>
      <c r="DK335" s="328">
        <v>0</v>
      </c>
      <c r="DL335" s="328">
        <v>0</v>
      </c>
      <c r="DM335" s="328">
        <v>0</v>
      </c>
      <c r="DN335" s="328">
        <v>0</v>
      </c>
      <c r="DO335" s="328" t="str">
        <v>20230131_1336</v>
      </c>
      <c r="DP335" s="328">
        <v>6</v>
      </c>
      <c r="EW335" s="275">
        <v>333</v>
      </c>
    </row>
    <row r="336" spans="81:153" x14ac:dyDescent="0.3">
      <c r="CC336" s="302">
        <f>FIND(" ",CC335)</f>
        <v>5</v>
      </c>
      <c r="CD336" s="315" t="str">
        <f>LEFT(CC335,CC336)</f>
        <v xml:space="preserve">P5.5 </v>
      </c>
      <c r="CE336" s="315" t="str">
        <f>RIGHT(CC335,LEN(CC335)-CC336-1)</f>
        <v>Alle estimerte kostnader for tjenesteutviklingsprosjektet (I året det søkes for)</v>
      </c>
      <c r="CF336" s="315"/>
      <c r="CG336" s="315"/>
      <c r="CH336" s="315"/>
      <c r="CI336" s="315"/>
      <c r="CJ336" s="315"/>
      <c r="CK336" s="315"/>
      <c r="CL336" s="315"/>
      <c r="CM336" s="315"/>
      <c r="CN336" s="315"/>
      <c r="CO336" s="319" t="b">
        <f t="shared" si="142"/>
        <v>1</v>
      </c>
      <c r="CP336" s="319" t="b">
        <f t="shared" si="143"/>
        <v>0</v>
      </c>
      <c r="CQ336" s="319" t="b">
        <f t="shared" si="145"/>
        <v>0</v>
      </c>
      <c r="CR336" s="319" t="b">
        <f t="shared" si="130"/>
        <v>0</v>
      </c>
      <c r="CS336" s="430" t="b">
        <f t="shared" si="134"/>
        <v>0</v>
      </c>
      <c r="CT336" s="302" t="str">
        <f t="shared" si="135"/>
        <v/>
      </c>
      <c r="CU336" s="302" t="b">
        <f t="shared" si="136"/>
        <v>1</v>
      </c>
      <c r="CV336" s="319" t="b">
        <f t="shared" si="137"/>
        <v>0</v>
      </c>
      <c r="CW336" s="302" t="str">
        <f>'Forside og oppsummering'!$K$2</f>
        <v>20230131_1336</v>
      </c>
      <c r="CX336" s="302">
        <f t="shared" si="138"/>
        <v>2</v>
      </c>
      <c r="CY336" s="302" t="str">
        <f t="shared" si="139"/>
        <v/>
      </c>
      <c r="CZ336" s="435" t="str">
        <f t="shared" si="131"/>
        <v xml:space="preserve">P5.5 </v>
      </c>
      <c r="DA336" s="330">
        <f>'Forside og oppsummering'!$E$23</f>
        <v>0</v>
      </c>
      <c r="DB336" s="302" t="str">
        <f t="shared" si="140"/>
        <v>Prosjekt 5</v>
      </c>
      <c r="DC336" s="330" t="str">
        <f t="shared" si="132"/>
        <v>Alle estimerte kostnader for tjenesteutviklingsprosjektet (I året det søkes for)</v>
      </c>
      <c r="DD336" s="431" t="str">
        <f t="shared" si="133"/>
        <v xml:space="preserve">P5.5 </v>
      </c>
      <c r="DE336" s="302" t="str">
        <f t="shared" si="144"/>
        <v xml:space="preserve">P_.5 </v>
      </c>
      <c r="DF336" s="302">
        <f t="shared" si="141"/>
        <v>0</v>
      </c>
      <c r="DG336" s="328">
        <v>0</v>
      </c>
      <c r="DH336" s="328">
        <v>0</v>
      </c>
      <c r="DI336" s="328">
        <v>0</v>
      </c>
      <c r="DJ336" s="328">
        <v>0</v>
      </c>
      <c r="DK336" s="328">
        <v>0</v>
      </c>
      <c r="DL336" s="328">
        <v>0</v>
      </c>
      <c r="DM336" s="328">
        <v>0</v>
      </c>
      <c r="DN336" s="328">
        <v>0</v>
      </c>
      <c r="DO336" s="328" t="str">
        <v>20230131_1336</v>
      </c>
      <c r="DP336" s="328">
        <v>2</v>
      </c>
      <c r="EW336" s="275">
        <v>334</v>
      </c>
    </row>
    <row r="337" spans="81:153" x14ac:dyDescent="0.3">
      <c r="CD337" s="315" cm="1">
        <f t="array" ref="CD337:CF344">'Prosjekt 5'!$C$52:$E$59</f>
        <v>0</v>
      </c>
      <c r="CE337" s="315" t="str">
        <v>P5.5a</v>
      </c>
      <c r="CF337" s="315" t="str">
        <v>Lønnsutgifter med sosiale utgifter</v>
      </c>
      <c r="CG337" s="315"/>
      <c r="CH337" s="315"/>
      <c r="CI337" s="315"/>
      <c r="CJ337" s="315"/>
      <c r="CK337" s="315"/>
      <c r="CL337" s="315"/>
      <c r="CM337" s="315"/>
      <c r="CN337" s="315" cm="1">
        <f t="array" ref="CN337:CN349">'Prosjekt 5'!$F$52:$F$64</f>
        <v>0</v>
      </c>
      <c r="CO337" s="319" t="b">
        <f t="shared" si="142"/>
        <v>0</v>
      </c>
      <c r="CP337" s="319" t="b">
        <f t="shared" si="143"/>
        <v>0</v>
      </c>
      <c r="CQ337" s="319" t="b">
        <f t="shared" si="145"/>
        <v>0</v>
      </c>
      <c r="CR337" s="319" t="b">
        <f t="shared" si="130"/>
        <v>0</v>
      </c>
      <c r="CS337" s="430" t="b">
        <f t="shared" si="134"/>
        <v>0</v>
      </c>
      <c r="CT337" s="302" t="str">
        <f t="shared" si="135"/>
        <v/>
      </c>
      <c r="CU337" s="302" t="b">
        <f t="shared" si="136"/>
        <v>1</v>
      </c>
      <c r="CV337" s="319" t="b">
        <f t="shared" si="137"/>
        <v>0</v>
      </c>
      <c r="CW337" s="302" t="str">
        <f>'Forside og oppsummering'!$K$2</f>
        <v>20230131_1336</v>
      </c>
      <c r="CX337" s="302">
        <f t="shared" si="138"/>
        <v>4</v>
      </c>
      <c r="CY337" s="302" t="str">
        <f t="shared" si="139"/>
        <v/>
      </c>
      <c r="CZ337" s="435" t="str">
        <f t="shared" si="131"/>
        <v>P5.5a</v>
      </c>
      <c r="DA337" s="330">
        <f>'Forside og oppsummering'!$E$23</f>
        <v>0</v>
      </c>
      <c r="DB337" s="302" t="str">
        <f t="shared" si="140"/>
        <v>Prosjekt 5</v>
      </c>
      <c r="DC337" s="330" t="str">
        <f t="shared" si="132"/>
        <v>Alle estimerte kostnader for tjenesteutviklingsprosjektet (I året det søkes for)</v>
      </c>
      <c r="DD337" s="431" t="str">
        <f t="shared" si="133"/>
        <v>P5.5a</v>
      </c>
      <c r="DE337" s="302" t="str">
        <f t="shared" si="144"/>
        <v>P_.5a</v>
      </c>
      <c r="DF337" s="302" t="str">
        <f t="shared" si="141"/>
        <v>Lønnsutgifter med sosiale utgifter</v>
      </c>
      <c r="DG337" s="328">
        <v>0</v>
      </c>
      <c r="DH337" s="328">
        <v>0</v>
      </c>
      <c r="DI337" s="328">
        <v>0</v>
      </c>
      <c r="DJ337" s="328">
        <v>0</v>
      </c>
      <c r="DK337" s="328">
        <v>0</v>
      </c>
      <c r="DL337" s="328">
        <v>0</v>
      </c>
      <c r="DM337" s="328">
        <v>0</v>
      </c>
      <c r="DN337" s="328">
        <v>0</v>
      </c>
      <c r="DO337" s="328" t="str">
        <v>20230131_1336</v>
      </c>
      <c r="DP337" s="328">
        <v>4</v>
      </c>
      <c r="EW337" s="275">
        <v>335</v>
      </c>
    </row>
    <row r="338" spans="81:153" x14ac:dyDescent="0.3">
      <c r="CD338" s="315">
        <v>0</v>
      </c>
      <c r="CE338" s="315" t="str">
        <v>P5.5b</v>
      </c>
      <c r="CF338" s="315" t="str">
        <v>Reiseutgifter, arrangement, møter, konferanser</v>
      </c>
      <c r="CG338" s="315"/>
      <c r="CH338" s="315"/>
      <c r="CI338" s="315"/>
      <c r="CJ338" s="315"/>
      <c r="CK338" s="315"/>
      <c r="CL338" s="315"/>
      <c r="CM338" s="315"/>
      <c r="CN338" s="315">
        <v>0</v>
      </c>
      <c r="CO338" s="319" t="b">
        <f t="shared" si="142"/>
        <v>0</v>
      </c>
      <c r="CP338" s="319" t="b">
        <f t="shared" si="143"/>
        <v>0</v>
      </c>
      <c r="CQ338" s="319" t="b">
        <f t="shared" si="145"/>
        <v>0</v>
      </c>
      <c r="CR338" s="319" t="b">
        <f t="shared" si="130"/>
        <v>0</v>
      </c>
      <c r="CS338" s="430" t="b">
        <f t="shared" si="134"/>
        <v>0</v>
      </c>
      <c r="CT338" s="302" t="str">
        <f t="shared" si="135"/>
        <v/>
      </c>
      <c r="CU338" s="302" t="b">
        <f t="shared" si="136"/>
        <v>1</v>
      </c>
      <c r="CV338" s="319" t="b">
        <f t="shared" si="137"/>
        <v>0</v>
      </c>
      <c r="CW338" s="302" t="str">
        <f>'Forside og oppsummering'!$K$2</f>
        <v>20230131_1336</v>
      </c>
      <c r="CX338" s="302">
        <f t="shared" si="138"/>
        <v>4</v>
      </c>
      <c r="CY338" s="302" t="str">
        <f t="shared" si="139"/>
        <v/>
      </c>
      <c r="CZ338" s="435" t="str">
        <f t="shared" si="131"/>
        <v>P5.5b</v>
      </c>
      <c r="DA338" s="330">
        <f>'Forside og oppsummering'!$E$23</f>
        <v>0</v>
      </c>
      <c r="DB338" s="302" t="str">
        <f t="shared" si="140"/>
        <v>Prosjekt 5</v>
      </c>
      <c r="DC338" s="330" t="str">
        <f t="shared" si="132"/>
        <v>Alle estimerte kostnader for tjenesteutviklingsprosjektet (I året det søkes for)</v>
      </c>
      <c r="DD338" s="431" t="str">
        <f t="shared" si="133"/>
        <v>P5.5b</v>
      </c>
      <c r="DE338" s="302" t="str">
        <f t="shared" si="144"/>
        <v>P_.5b</v>
      </c>
      <c r="DF338" s="302" t="str">
        <f t="shared" si="141"/>
        <v>Reiseutgifter, arrangement, møter, konferanser</v>
      </c>
      <c r="DG338" s="328">
        <v>0</v>
      </c>
      <c r="DH338" s="328">
        <v>0</v>
      </c>
      <c r="DI338" s="328">
        <v>0</v>
      </c>
      <c r="DJ338" s="328">
        <v>0</v>
      </c>
      <c r="DK338" s="328">
        <v>0</v>
      </c>
      <c r="DL338" s="328">
        <v>0</v>
      </c>
      <c r="DM338" s="328">
        <v>0</v>
      </c>
      <c r="DN338" s="328">
        <v>0</v>
      </c>
      <c r="DO338" s="328" t="str">
        <v>20230131_1336</v>
      </c>
      <c r="DP338" s="328">
        <v>4</v>
      </c>
      <c r="EW338" s="275">
        <v>336</v>
      </c>
    </row>
    <row r="339" spans="81:153" x14ac:dyDescent="0.3">
      <c r="CD339" s="315">
        <v>0</v>
      </c>
      <c r="CE339" s="315" t="str">
        <v>P5.5c</v>
      </c>
      <c r="CF339" s="315" t="str">
        <v>Konsulenttjenester</v>
      </c>
      <c r="CG339" s="315"/>
      <c r="CH339" s="315"/>
      <c r="CI339" s="315"/>
      <c r="CJ339" s="315"/>
      <c r="CK339" s="315"/>
      <c r="CL339" s="315"/>
      <c r="CM339" s="315"/>
      <c r="CN339" s="315">
        <v>0</v>
      </c>
      <c r="CO339" s="319" t="b">
        <f t="shared" si="142"/>
        <v>0</v>
      </c>
      <c r="CP339" s="319" t="b">
        <f t="shared" si="143"/>
        <v>0</v>
      </c>
      <c r="CQ339" s="319" t="b">
        <f t="shared" si="145"/>
        <v>0</v>
      </c>
      <c r="CR339" s="319" t="b">
        <f t="shared" si="130"/>
        <v>0</v>
      </c>
      <c r="CS339" s="430" t="b">
        <f t="shared" si="134"/>
        <v>0</v>
      </c>
      <c r="CT339" s="302" t="str">
        <f t="shared" si="135"/>
        <v/>
      </c>
      <c r="CU339" s="302" t="b">
        <f t="shared" si="136"/>
        <v>1</v>
      </c>
      <c r="CV339" s="319" t="b">
        <f t="shared" si="137"/>
        <v>0</v>
      </c>
      <c r="CW339" s="302" t="str">
        <f>'Forside og oppsummering'!$K$2</f>
        <v>20230131_1336</v>
      </c>
      <c r="CX339" s="302">
        <f t="shared" si="138"/>
        <v>4</v>
      </c>
      <c r="CY339" s="302" t="str">
        <f t="shared" si="139"/>
        <v/>
      </c>
      <c r="CZ339" s="435" t="str">
        <f t="shared" si="131"/>
        <v>P5.5c</v>
      </c>
      <c r="DA339" s="330">
        <f>'Forside og oppsummering'!$E$23</f>
        <v>0</v>
      </c>
      <c r="DB339" s="302" t="str">
        <f t="shared" si="140"/>
        <v>Prosjekt 5</v>
      </c>
      <c r="DC339" s="330" t="str">
        <f t="shared" si="132"/>
        <v>Alle estimerte kostnader for tjenesteutviklingsprosjektet (I året det søkes for)</v>
      </c>
      <c r="DD339" s="431" t="str">
        <f t="shared" si="133"/>
        <v>P5.5c</v>
      </c>
      <c r="DE339" s="302" t="str">
        <f t="shared" si="144"/>
        <v>P_.5c</v>
      </c>
      <c r="DF339" s="302" t="str">
        <f t="shared" si="141"/>
        <v>Konsulenttjenester</v>
      </c>
      <c r="DG339" s="328">
        <v>0</v>
      </c>
      <c r="DH339" s="328">
        <v>0</v>
      </c>
      <c r="DI339" s="328">
        <v>0</v>
      </c>
      <c r="DJ339" s="328">
        <v>0</v>
      </c>
      <c r="DK339" s="328">
        <v>0</v>
      </c>
      <c r="DL339" s="328">
        <v>0</v>
      </c>
      <c r="DM339" s="328">
        <v>0</v>
      </c>
      <c r="DN339" s="328">
        <v>0</v>
      </c>
      <c r="DO339" s="328" t="str">
        <v>20230131_1336</v>
      </c>
      <c r="DP339" s="328">
        <v>4</v>
      </c>
      <c r="EW339" s="436">
        <v>337</v>
      </c>
    </row>
    <row r="340" spans="81:153" x14ac:dyDescent="0.3">
      <c r="CD340" s="315">
        <v>0</v>
      </c>
      <c r="CE340" s="315" t="str">
        <v>P5.5d</v>
      </c>
      <c r="CF340" s="315" t="str">
        <v>Trykking, publikasjoner, kunngjøringer, utsending og distribusjonskostnader</v>
      </c>
      <c r="CG340" s="315"/>
      <c r="CH340" s="315"/>
      <c r="CI340" s="315"/>
      <c r="CJ340" s="315"/>
      <c r="CK340" s="315"/>
      <c r="CL340" s="315"/>
      <c r="CM340" s="315"/>
      <c r="CN340" s="315">
        <v>0</v>
      </c>
      <c r="CO340" s="319" t="b">
        <f t="shared" si="142"/>
        <v>0</v>
      </c>
      <c r="CP340" s="319" t="b">
        <f t="shared" si="143"/>
        <v>0</v>
      </c>
      <c r="CQ340" s="319" t="b">
        <f t="shared" si="145"/>
        <v>0</v>
      </c>
      <c r="CR340" s="319" t="b">
        <f t="shared" si="130"/>
        <v>0</v>
      </c>
      <c r="CS340" s="430" t="b">
        <f t="shared" si="134"/>
        <v>0</v>
      </c>
      <c r="CT340" s="302" t="str">
        <f t="shared" si="135"/>
        <v/>
      </c>
      <c r="CU340" s="302" t="b">
        <f t="shared" si="136"/>
        <v>1</v>
      </c>
      <c r="CV340" s="319" t="b">
        <f t="shared" si="137"/>
        <v>0</v>
      </c>
      <c r="CW340" s="302" t="str">
        <f>'Forside og oppsummering'!$K$2</f>
        <v>20230131_1336</v>
      </c>
      <c r="CX340" s="302">
        <f t="shared" si="138"/>
        <v>4</v>
      </c>
      <c r="CY340" s="302" t="str">
        <f t="shared" si="139"/>
        <v/>
      </c>
      <c r="CZ340" s="435" t="str">
        <f t="shared" si="131"/>
        <v>P5.5d</v>
      </c>
      <c r="DA340" s="330">
        <f>'Forside og oppsummering'!$E$23</f>
        <v>0</v>
      </c>
      <c r="DB340" s="302" t="str">
        <f t="shared" si="140"/>
        <v>Prosjekt 5</v>
      </c>
      <c r="DC340" s="330" t="str">
        <f t="shared" si="132"/>
        <v>Alle estimerte kostnader for tjenesteutviklingsprosjektet (I året det søkes for)</v>
      </c>
      <c r="DD340" s="431" t="str">
        <f t="shared" si="133"/>
        <v>P5.5d</v>
      </c>
      <c r="DE340" s="302" t="str">
        <f t="shared" si="144"/>
        <v>P_.5d</v>
      </c>
      <c r="DF340" s="302" t="str">
        <f t="shared" si="141"/>
        <v>Trykking, publikasjoner, kunngjøringer, utsending og distribusjonskostnader</v>
      </c>
      <c r="DG340" s="328">
        <v>0</v>
      </c>
      <c r="DH340" s="328">
        <v>0</v>
      </c>
      <c r="DI340" s="328">
        <v>0</v>
      </c>
      <c r="DJ340" s="328">
        <v>0</v>
      </c>
      <c r="DK340" s="328">
        <v>0</v>
      </c>
      <c r="DL340" s="328">
        <v>0</v>
      </c>
      <c r="DM340" s="328">
        <v>0</v>
      </c>
      <c r="DN340" s="328">
        <v>0</v>
      </c>
      <c r="DO340" s="328" t="str">
        <v>20230131_1336</v>
      </c>
      <c r="DP340" s="328">
        <v>4</v>
      </c>
      <c r="EW340" s="275">
        <v>338</v>
      </c>
    </row>
    <row r="341" spans="81:153" x14ac:dyDescent="0.3">
      <c r="CD341" s="315">
        <v>0</v>
      </c>
      <c r="CE341" s="315" t="str">
        <v>P5.5e</v>
      </c>
      <c r="CF341" s="315" t="str">
        <v>Investeringer/ inventar/ utstyr.
Kontroller i kunngjøringen om det gis tilskudd til dette</v>
      </c>
      <c r="CG341" s="315"/>
      <c r="CH341" s="315"/>
      <c r="CI341" s="315"/>
      <c r="CJ341" s="315"/>
      <c r="CK341" s="315"/>
      <c r="CL341" s="315"/>
      <c r="CM341" s="315"/>
      <c r="CN341" s="315">
        <v>0</v>
      </c>
      <c r="CO341" s="319" t="b">
        <f t="shared" si="142"/>
        <v>0</v>
      </c>
      <c r="CP341" s="319" t="b">
        <f t="shared" si="143"/>
        <v>0</v>
      </c>
      <c r="CQ341" s="319" t="b">
        <f t="shared" si="145"/>
        <v>0</v>
      </c>
      <c r="CR341" s="319" t="b">
        <f t="shared" si="130"/>
        <v>0</v>
      </c>
      <c r="CS341" s="430" t="b">
        <f t="shared" si="134"/>
        <v>0</v>
      </c>
      <c r="CT341" s="302" t="str">
        <f t="shared" si="135"/>
        <v/>
      </c>
      <c r="CU341" s="302" t="b">
        <f t="shared" si="136"/>
        <v>1</v>
      </c>
      <c r="CV341" s="319" t="b">
        <f t="shared" si="137"/>
        <v>0</v>
      </c>
      <c r="CW341" s="302" t="str">
        <f>'Forside og oppsummering'!$K$2</f>
        <v>20230131_1336</v>
      </c>
      <c r="CX341" s="302">
        <f t="shared" si="138"/>
        <v>4</v>
      </c>
      <c r="CY341" s="302" t="str">
        <f t="shared" si="139"/>
        <v/>
      </c>
      <c r="CZ341" s="435" t="str">
        <f t="shared" si="131"/>
        <v>P5.5e</v>
      </c>
      <c r="DA341" s="330">
        <f>'Forside og oppsummering'!$E$23</f>
        <v>0</v>
      </c>
      <c r="DB341" s="302" t="str">
        <f t="shared" si="140"/>
        <v>Prosjekt 5</v>
      </c>
      <c r="DC341" s="330" t="str">
        <f t="shared" si="132"/>
        <v>Alle estimerte kostnader for tjenesteutviklingsprosjektet (I året det søkes for)</v>
      </c>
      <c r="DD341" s="431" t="str">
        <f t="shared" si="133"/>
        <v>P5.5e</v>
      </c>
      <c r="DE341" s="302" t="str">
        <f t="shared" si="144"/>
        <v>P_.5e</v>
      </c>
      <c r="DF341" s="302" t="str">
        <f t="shared" si="141"/>
        <v>Investeringer/ inventar/ utstyr.
Kontroller i kunngjøringen om det gis tilskudd til dette</v>
      </c>
      <c r="DG341" s="328">
        <v>0</v>
      </c>
      <c r="DH341" s="328">
        <v>0</v>
      </c>
      <c r="DI341" s="328">
        <v>0</v>
      </c>
      <c r="DJ341" s="328">
        <v>0</v>
      </c>
      <c r="DK341" s="328">
        <v>0</v>
      </c>
      <c r="DL341" s="328">
        <v>0</v>
      </c>
      <c r="DM341" s="328">
        <v>0</v>
      </c>
      <c r="DN341" s="328">
        <v>0</v>
      </c>
      <c r="DO341" s="328" t="str">
        <v>20230131_1336</v>
      </c>
      <c r="DP341" s="328">
        <v>4</v>
      </c>
      <c r="EW341" s="275">
        <v>339</v>
      </c>
    </row>
    <row r="342" spans="81:153" x14ac:dyDescent="0.3">
      <c r="CD342" s="315">
        <v>0</v>
      </c>
      <c r="CE342" s="315" t="str">
        <v>P5.5f</v>
      </c>
      <c r="CF342" s="315" t="str">
        <v>Driftsutgifter, forbruksmateriell og kontortjenester
inkludert lokaler og energi</v>
      </c>
      <c r="CG342" s="315"/>
      <c r="CH342" s="315"/>
      <c r="CI342" s="315"/>
      <c r="CJ342" s="315"/>
      <c r="CK342" s="315"/>
      <c r="CL342" s="315"/>
      <c r="CM342" s="315"/>
      <c r="CN342" s="315">
        <v>0</v>
      </c>
      <c r="CO342" s="319" t="b">
        <f t="shared" si="142"/>
        <v>0</v>
      </c>
      <c r="CP342" s="319" t="b">
        <f t="shared" si="143"/>
        <v>0</v>
      </c>
      <c r="CQ342" s="319" t="b">
        <f t="shared" si="145"/>
        <v>0</v>
      </c>
      <c r="CR342" s="319" t="b">
        <f t="shared" si="130"/>
        <v>0</v>
      </c>
      <c r="CS342" s="430" t="b">
        <f t="shared" si="134"/>
        <v>0</v>
      </c>
      <c r="CT342" s="302" t="str">
        <f t="shared" si="135"/>
        <v/>
      </c>
      <c r="CU342" s="302" t="b">
        <f t="shared" si="136"/>
        <v>1</v>
      </c>
      <c r="CV342" s="319" t="b">
        <f t="shared" si="137"/>
        <v>0</v>
      </c>
      <c r="CW342" s="302" t="str">
        <f>'Forside og oppsummering'!$K$2</f>
        <v>20230131_1336</v>
      </c>
      <c r="CX342" s="302">
        <f t="shared" si="138"/>
        <v>4</v>
      </c>
      <c r="CY342" s="302" t="str">
        <f t="shared" si="139"/>
        <v/>
      </c>
      <c r="CZ342" s="435" t="str">
        <f t="shared" si="131"/>
        <v>P5.5f</v>
      </c>
      <c r="DA342" s="330">
        <f>'Forside og oppsummering'!$E$23</f>
        <v>0</v>
      </c>
      <c r="DB342" s="302" t="str">
        <f t="shared" si="140"/>
        <v>Prosjekt 5</v>
      </c>
      <c r="DC342" s="330" t="str">
        <f t="shared" si="132"/>
        <v>Alle estimerte kostnader for tjenesteutviklingsprosjektet (I året det søkes for)</v>
      </c>
      <c r="DD342" s="431" t="str">
        <f t="shared" si="133"/>
        <v>P5.5f</v>
      </c>
      <c r="DE342" s="302" t="str">
        <f t="shared" si="144"/>
        <v>P_.5f</v>
      </c>
      <c r="DF342" s="302" t="str">
        <f t="shared" si="141"/>
        <v>Driftsutgifter, forbruksmateriell og kontortjenester
inkludert lokaler og energi</v>
      </c>
      <c r="DG342" s="328">
        <v>0</v>
      </c>
      <c r="DH342" s="328">
        <v>0</v>
      </c>
      <c r="DI342" s="328">
        <v>0</v>
      </c>
      <c r="DJ342" s="328">
        <v>0</v>
      </c>
      <c r="DK342" s="328">
        <v>0</v>
      </c>
      <c r="DL342" s="328">
        <v>0</v>
      </c>
      <c r="DM342" s="328">
        <v>0</v>
      </c>
      <c r="DN342" s="328">
        <v>0</v>
      </c>
      <c r="DO342" s="328" t="str">
        <v>20230131_1336</v>
      </c>
      <c r="DP342" s="328">
        <v>4</v>
      </c>
      <c r="EW342" s="275">
        <v>340</v>
      </c>
    </row>
    <row r="343" spans="81:153" x14ac:dyDescent="0.3">
      <c r="CD343" s="315">
        <v>0</v>
      </c>
      <c r="CE343" s="315" t="str">
        <v>Andre utgifter (Spesifiser i rader nedenfor)</v>
      </c>
      <c r="CF343" s="315">
        <v>0</v>
      </c>
      <c r="CG343" s="315"/>
      <c r="CH343" s="315"/>
      <c r="CI343" s="315"/>
      <c r="CJ343" s="315"/>
      <c r="CK343" s="315"/>
      <c r="CL343" s="315"/>
      <c r="CM343" s="315"/>
      <c r="CN343" s="315">
        <v>0</v>
      </c>
      <c r="CO343" s="319" t="b">
        <f t="shared" si="142"/>
        <v>0</v>
      </c>
      <c r="CP343" s="319" t="b">
        <f t="shared" si="143"/>
        <v>0</v>
      </c>
      <c r="CQ343" s="319" t="b">
        <f t="shared" si="145"/>
        <v>0</v>
      </c>
      <c r="CR343" s="319" t="b">
        <f t="shared" si="130"/>
        <v>1</v>
      </c>
      <c r="CS343" s="430" t="b">
        <f t="shared" si="134"/>
        <v>0</v>
      </c>
      <c r="CT343" s="302" t="str">
        <f t="shared" si="135"/>
        <v/>
      </c>
      <c r="CU343" s="302" t="b">
        <f t="shared" si="136"/>
        <v>1</v>
      </c>
      <c r="CV343" s="319" t="b">
        <f t="shared" si="137"/>
        <v>0</v>
      </c>
      <c r="CW343" s="302" t="str">
        <f>'Forside og oppsummering'!$K$2</f>
        <v>20230131_1336</v>
      </c>
      <c r="CX343" s="302">
        <f t="shared" si="138"/>
        <v>4</v>
      </c>
      <c r="CY343" s="302" t="str">
        <f t="shared" si="139"/>
        <v/>
      </c>
      <c r="CZ343" s="435" t="str">
        <f t="shared" si="131"/>
        <v>Andre utgifter (Spesifiser i rader nedenfor)</v>
      </c>
      <c r="DA343" s="330">
        <f>'Forside og oppsummering'!$E$23</f>
        <v>0</v>
      </c>
      <c r="DB343" s="302" t="str">
        <f t="shared" si="140"/>
        <v>Prosjekt 5</v>
      </c>
      <c r="DC343" s="330" t="str">
        <f t="shared" si="132"/>
        <v>Alle estimerte kostnader for tjenesteutviklingsprosjektet (I året det søkes for)</v>
      </c>
      <c r="DD343" s="431" t="str">
        <f t="shared" si="133"/>
        <v>Andre utgifter (Spesifiser i rader nedenfor)</v>
      </c>
      <c r="DE343" s="302" t="str">
        <f t="shared" si="144"/>
        <v>P_dre utgifter (Spesifiser i rader nedenfor)</v>
      </c>
      <c r="DF343" s="302">
        <f t="shared" si="141"/>
        <v>0</v>
      </c>
      <c r="DG343" s="328">
        <v>0</v>
      </c>
      <c r="DH343" s="328">
        <v>0</v>
      </c>
      <c r="DI343" s="328">
        <v>0</v>
      </c>
      <c r="DJ343" s="328">
        <v>0</v>
      </c>
      <c r="DK343" s="328">
        <v>0</v>
      </c>
      <c r="DL343" s="328">
        <v>0</v>
      </c>
      <c r="DM343" s="328">
        <v>0</v>
      </c>
      <c r="DN343" s="328">
        <v>0</v>
      </c>
      <c r="DO343" s="328" t="str">
        <v>20230131_1336</v>
      </c>
      <c r="DP343" s="328">
        <v>4</v>
      </c>
      <c r="EW343" s="275">
        <v>341</v>
      </c>
    </row>
    <row r="344" spans="81:153" x14ac:dyDescent="0.3">
      <c r="CD344" s="315">
        <v>0</v>
      </c>
      <c r="CE344" s="315">
        <v>0</v>
      </c>
      <c r="CF344" s="315" t="str">
        <v>Kostnadsbetegnelse:</v>
      </c>
      <c r="CG344" s="315"/>
      <c r="CH344" s="315"/>
      <c r="CI344" s="315"/>
      <c r="CJ344" s="315"/>
      <c r="CK344" s="315"/>
      <c r="CL344" s="315"/>
      <c r="CM344" s="315"/>
      <c r="CN344" s="315" t="str">
        <v>Beløp:</v>
      </c>
      <c r="CO344" s="319" t="b">
        <f t="shared" si="142"/>
        <v>0</v>
      </c>
      <c r="CP344" s="319" t="b">
        <f t="shared" si="143"/>
        <v>0</v>
      </c>
      <c r="CQ344" s="319" t="b">
        <f t="shared" si="145"/>
        <v>0</v>
      </c>
      <c r="CR344" s="319" t="b">
        <f t="shared" si="130"/>
        <v>1</v>
      </c>
      <c r="CS344" s="430" t="b">
        <f t="shared" si="134"/>
        <v>0</v>
      </c>
      <c r="CT344" s="302" t="str">
        <f t="shared" si="135"/>
        <v/>
      </c>
      <c r="CU344" s="302" t="b">
        <f t="shared" si="136"/>
        <v>1</v>
      </c>
      <c r="CV344" s="319" t="b">
        <f t="shared" si="137"/>
        <v>0</v>
      </c>
      <c r="CW344" s="302" t="str">
        <f>'Forside og oppsummering'!$K$2</f>
        <v>20230131_1336</v>
      </c>
      <c r="CX344" s="302">
        <f t="shared" si="138"/>
        <v>4</v>
      </c>
      <c r="CY344" s="302" t="str">
        <f t="shared" si="139"/>
        <v/>
      </c>
      <c r="CZ344" s="435">
        <f t="shared" si="131"/>
        <v>0</v>
      </c>
      <c r="DA344" s="330">
        <f>'Forside og oppsummering'!$E$23</f>
        <v>0</v>
      </c>
      <c r="DB344" s="302" t="str">
        <f t="shared" si="140"/>
        <v>Prosjekt 5</v>
      </c>
      <c r="DC344" s="330" t="str">
        <f t="shared" si="132"/>
        <v>Alle estimerte kostnader for tjenesteutviklingsprosjektet (I året det søkes for)</v>
      </c>
      <c r="DD344" s="431">
        <f t="shared" si="133"/>
        <v>0</v>
      </c>
      <c r="DE344" s="302" t="e">
        <f t="shared" si="144"/>
        <v>#VALUE!</v>
      </c>
      <c r="DF344" s="302" t="str">
        <f t="shared" si="141"/>
        <v>Kostnadsbetegnelse:</v>
      </c>
      <c r="DG344" s="328">
        <v>0</v>
      </c>
      <c r="DH344" s="328">
        <v>0</v>
      </c>
      <c r="DI344" s="328">
        <v>0</v>
      </c>
      <c r="DJ344" s="328">
        <v>0</v>
      </c>
      <c r="DK344" s="328">
        <v>0</v>
      </c>
      <c r="DL344" s="328">
        <v>0</v>
      </c>
      <c r="DM344" s="328">
        <v>0</v>
      </c>
      <c r="DN344" s="328" t="str">
        <v>Beløp:</v>
      </c>
      <c r="DO344" s="328" t="str">
        <v>20230131_1336</v>
      </c>
      <c r="DP344" s="328">
        <v>4</v>
      </c>
      <c r="EW344" s="275">
        <v>342</v>
      </c>
    </row>
    <row r="345" spans="81:153" x14ac:dyDescent="0.3">
      <c r="CD345" s="315" cm="1">
        <f t="array" ref="CD345:CF349">'Prosjekt 5'!$C$60:$E$64</f>
        <v>0</v>
      </c>
      <c r="CE345" s="315" t="str">
        <v>P5.5g</v>
      </c>
      <c r="CF345" s="315">
        <v>0</v>
      </c>
      <c r="CG345" s="315"/>
      <c r="CH345" s="315"/>
      <c r="CI345" s="315"/>
      <c r="CJ345" s="315"/>
      <c r="CK345" s="315"/>
      <c r="CL345" s="315"/>
      <c r="CM345" s="315"/>
      <c r="CN345" s="315">
        <v>0</v>
      </c>
      <c r="CO345" s="319" t="b">
        <f t="shared" si="142"/>
        <v>0</v>
      </c>
      <c r="CP345" s="319" t="b">
        <f t="shared" si="143"/>
        <v>0</v>
      </c>
      <c r="CQ345" s="319" t="b">
        <f t="shared" si="145"/>
        <v>0</v>
      </c>
      <c r="CR345" s="319" t="b">
        <f t="shared" si="130"/>
        <v>1</v>
      </c>
      <c r="CS345" s="430" t="b">
        <f t="shared" si="134"/>
        <v>0</v>
      </c>
      <c r="CT345" s="302" t="str">
        <f t="shared" si="135"/>
        <v/>
      </c>
      <c r="CU345" s="302" t="b">
        <f t="shared" si="136"/>
        <v>1</v>
      </c>
      <c r="CV345" s="319" t="b">
        <f t="shared" si="137"/>
        <v>0</v>
      </c>
      <c r="CW345" s="302" t="str">
        <f>'Forside og oppsummering'!$K$2</f>
        <v>20230131_1336</v>
      </c>
      <c r="CX345" s="302">
        <f t="shared" si="138"/>
        <v>4</v>
      </c>
      <c r="CY345" s="302" t="str">
        <f t="shared" si="139"/>
        <v/>
      </c>
      <c r="CZ345" s="435" t="str">
        <f t="shared" si="131"/>
        <v>P5.5g</v>
      </c>
      <c r="DA345" s="330">
        <f>'Forside og oppsummering'!$E$23</f>
        <v>0</v>
      </c>
      <c r="DB345" s="302" t="str">
        <f t="shared" si="140"/>
        <v>Prosjekt 5</v>
      </c>
      <c r="DC345" s="330" t="str">
        <f t="shared" si="132"/>
        <v>Alle estimerte kostnader for tjenesteutviklingsprosjektet (I året det søkes for)</v>
      </c>
      <c r="DD345" s="431" t="str">
        <f t="shared" si="133"/>
        <v>P5.5g</v>
      </c>
      <c r="DE345" s="302" t="str">
        <f t="shared" si="144"/>
        <v>P_.5g</v>
      </c>
      <c r="DF345" s="302">
        <f t="shared" si="141"/>
        <v>0</v>
      </c>
      <c r="DG345" s="328">
        <v>0</v>
      </c>
      <c r="DH345" s="328">
        <v>0</v>
      </c>
      <c r="DI345" s="328">
        <v>0</v>
      </c>
      <c r="DJ345" s="328">
        <v>0</v>
      </c>
      <c r="DK345" s="328">
        <v>0</v>
      </c>
      <c r="DL345" s="328">
        <v>0</v>
      </c>
      <c r="DM345" s="328">
        <v>0</v>
      </c>
      <c r="DN345" s="328">
        <v>0</v>
      </c>
      <c r="DO345" s="328" t="str">
        <v>20230131_1336</v>
      </c>
      <c r="DP345" s="328">
        <v>4</v>
      </c>
      <c r="EW345" s="275">
        <v>343</v>
      </c>
    </row>
    <row r="346" spans="81:153" x14ac:dyDescent="0.3">
      <c r="CD346" s="315">
        <v>0</v>
      </c>
      <c r="CE346" s="315" t="str">
        <v>P5.5h</v>
      </c>
      <c r="CF346" s="315">
        <v>0</v>
      </c>
      <c r="CG346" s="315"/>
      <c r="CH346" s="315"/>
      <c r="CI346" s="315"/>
      <c r="CJ346" s="315"/>
      <c r="CK346" s="315"/>
      <c r="CL346" s="315"/>
      <c r="CM346" s="315"/>
      <c r="CN346" s="315">
        <v>0</v>
      </c>
      <c r="CO346" s="319" t="b">
        <f t="shared" si="142"/>
        <v>0</v>
      </c>
      <c r="CP346" s="319" t="b">
        <f t="shared" si="143"/>
        <v>0</v>
      </c>
      <c r="CQ346" s="319" t="b">
        <f t="shared" si="145"/>
        <v>0</v>
      </c>
      <c r="CR346" s="319" t="b">
        <f t="shared" si="130"/>
        <v>1</v>
      </c>
      <c r="CS346" s="430" t="b">
        <f t="shared" si="134"/>
        <v>0</v>
      </c>
      <c r="CT346" s="302" t="str">
        <f t="shared" si="135"/>
        <v/>
      </c>
      <c r="CU346" s="302" t="b">
        <f t="shared" si="136"/>
        <v>1</v>
      </c>
      <c r="CV346" s="319" t="b">
        <f t="shared" si="137"/>
        <v>0</v>
      </c>
      <c r="CW346" s="302" t="str">
        <f>'Forside og oppsummering'!$K$2</f>
        <v>20230131_1336</v>
      </c>
      <c r="CX346" s="302">
        <f t="shared" si="138"/>
        <v>4</v>
      </c>
      <c r="CY346" s="302" t="str">
        <f t="shared" si="139"/>
        <v/>
      </c>
      <c r="CZ346" s="435" t="str">
        <f t="shared" si="131"/>
        <v>P5.5h</v>
      </c>
      <c r="DA346" s="330">
        <f>'Forside og oppsummering'!$E$23</f>
        <v>0</v>
      </c>
      <c r="DB346" s="302" t="str">
        <f t="shared" si="140"/>
        <v>Prosjekt 5</v>
      </c>
      <c r="DC346" s="330" t="str">
        <f t="shared" si="132"/>
        <v>Alle estimerte kostnader for tjenesteutviklingsprosjektet (I året det søkes for)</v>
      </c>
      <c r="DD346" s="431" t="str">
        <f t="shared" si="133"/>
        <v>P5.5h</v>
      </c>
      <c r="DE346" s="302" t="str">
        <f t="shared" si="144"/>
        <v>P_.5h</v>
      </c>
      <c r="DF346" s="302">
        <f t="shared" si="141"/>
        <v>0</v>
      </c>
      <c r="DG346" s="328">
        <v>0</v>
      </c>
      <c r="DH346" s="328">
        <v>0</v>
      </c>
      <c r="DI346" s="328">
        <v>0</v>
      </c>
      <c r="DJ346" s="328">
        <v>0</v>
      </c>
      <c r="DK346" s="328">
        <v>0</v>
      </c>
      <c r="DL346" s="328">
        <v>0</v>
      </c>
      <c r="DM346" s="328">
        <v>0</v>
      </c>
      <c r="DN346" s="328">
        <v>0</v>
      </c>
      <c r="DO346" s="328" t="str">
        <v>20230131_1336</v>
      </c>
      <c r="DP346" s="328">
        <v>4</v>
      </c>
      <c r="EW346" s="436">
        <v>344</v>
      </c>
    </row>
    <row r="347" spans="81:153" x14ac:dyDescent="0.3">
      <c r="CD347" s="315">
        <v>0</v>
      </c>
      <c r="CE347" s="315" t="str">
        <v>P5.5i</v>
      </c>
      <c r="CF347" s="315">
        <v>0</v>
      </c>
      <c r="CG347" s="315"/>
      <c r="CH347" s="315"/>
      <c r="CI347" s="315"/>
      <c r="CJ347" s="315"/>
      <c r="CK347" s="315"/>
      <c r="CL347" s="315"/>
      <c r="CM347" s="315"/>
      <c r="CN347" s="315">
        <v>0</v>
      </c>
      <c r="CO347" s="319" t="b">
        <f t="shared" si="142"/>
        <v>0</v>
      </c>
      <c r="CP347" s="319" t="b">
        <f t="shared" si="143"/>
        <v>0</v>
      </c>
      <c r="CQ347" s="319" t="b">
        <f t="shared" si="145"/>
        <v>0</v>
      </c>
      <c r="CR347" s="319" t="b">
        <f t="shared" si="130"/>
        <v>1</v>
      </c>
      <c r="CS347" s="430" t="b">
        <f t="shared" si="134"/>
        <v>0</v>
      </c>
      <c r="CT347" s="302" t="str">
        <f t="shared" si="135"/>
        <v/>
      </c>
      <c r="CU347" s="302" t="b">
        <f t="shared" si="136"/>
        <v>1</v>
      </c>
      <c r="CV347" s="319" t="b">
        <f t="shared" si="137"/>
        <v>0</v>
      </c>
      <c r="CW347" s="302" t="str">
        <f>'Forside og oppsummering'!$K$2</f>
        <v>20230131_1336</v>
      </c>
      <c r="CX347" s="302">
        <f t="shared" si="138"/>
        <v>4</v>
      </c>
      <c r="CY347" s="302" t="str">
        <f t="shared" si="139"/>
        <v/>
      </c>
      <c r="CZ347" s="435" t="str">
        <f t="shared" si="131"/>
        <v>P5.5i</v>
      </c>
      <c r="DA347" s="330">
        <f>'Forside og oppsummering'!$E$23</f>
        <v>0</v>
      </c>
      <c r="DB347" s="302" t="str">
        <f t="shared" si="140"/>
        <v>Prosjekt 5</v>
      </c>
      <c r="DC347" s="330" t="str">
        <f t="shared" si="132"/>
        <v>Alle estimerte kostnader for tjenesteutviklingsprosjektet (I året det søkes for)</v>
      </c>
      <c r="DD347" s="431" t="str">
        <f t="shared" si="133"/>
        <v>P5.5i</v>
      </c>
      <c r="DE347" s="302" t="str">
        <f t="shared" si="144"/>
        <v>P_.5i</v>
      </c>
      <c r="DF347" s="302">
        <f t="shared" si="141"/>
        <v>0</v>
      </c>
      <c r="DG347" s="328">
        <v>0</v>
      </c>
      <c r="DH347" s="328">
        <v>0</v>
      </c>
      <c r="DI347" s="328">
        <v>0</v>
      </c>
      <c r="DJ347" s="328">
        <v>0</v>
      </c>
      <c r="DK347" s="328">
        <v>0</v>
      </c>
      <c r="DL347" s="328">
        <v>0</v>
      </c>
      <c r="DM347" s="328">
        <v>0</v>
      </c>
      <c r="DN347" s="328">
        <v>0</v>
      </c>
      <c r="DO347" s="328" t="str">
        <v>20230131_1336</v>
      </c>
      <c r="DP347" s="328">
        <v>4</v>
      </c>
      <c r="EW347" s="275">
        <v>345</v>
      </c>
    </row>
    <row r="348" spans="81:153" x14ac:dyDescent="0.3">
      <c r="CD348" s="315">
        <v>0</v>
      </c>
      <c r="CE348" s="315" t="str">
        <v>P5.5j</v>
      </c>
      <c r="CF348" s="315">
        <v>0</v>
      </c>
      <c r="CG348" s="315"/>
      <c r="CH348" s="315"/>
      <c r="CI348" s="315"/>
      <c r="CJ348" s="315"/>
      <c r="CK348" s="315"/>
      <c r="CL348" s="315"/>
      <c r="CM348" s="315"/>
      <c r="CN348" s="315">
        <v>0</v>
      </c>
      <c r="CO348" s="319" t="b">
        <f t="shared" si="142"/>
        <v>0</v>
      </c>
      <c r="CP348" s="319" t="b">
        <f t="shared" si="143"/>
        <v>0</v>
      </c>
      <c r="CQ348" s="319" t="b">
        <f t="shared" si="145"/>
        <v>0</v>
      </c>
      <c r="CR348" s="319" t="b">
        <f t="shared" si="130"/>
        <v>1</v>
      </c>
      <c r="CS348" s="430" t="b">
        <f t="shared" si="134"/>
        <v>0</v>
      </c>
      <c r="CT348" s="302" t="str">
        <f t="shared" si="135"/>
        <v/>
      </c>
      <c r="CU348" s="302" t="b">
        <f t="shared" si="136"/>
        <v>1</v>
      </c>
      <c r="CV348" s="319" t="b">
        <f t="shared" si="137"/>
        <v>0</v>
      </c>
      <c r="CW348" s="302" t="str">
        <f>'Forside og oppsummering'!$K$2</f>
        <v>20230131_1336</v>
      </c>
      <c r="CX348" s="302">
        <f t="shared" si="138"/>
        <v>4</v>
      </c>
      <c r="CY348" s="302" t="str">
        <f t="shared" si="139"/>
        <v/>
      </c>
      <c r="CZ348" s="435" t="str">
        <f t="shared" si="131"/>
        <v>P5.5j</v>
      </c>
      <c r="DA348" s="330">
        <f>'Forside og oppsummering'!$E$23</f>
        <v>0</v>
      </c>
      <c r="DB348" s="302" t="str">
        <f t="shared" si="140"/>
        <v>Prosjekt 5</v>
      </c>
      <c r="DC348" s="330" t="str">
        <f t="shared" si="132"/>
        <v>Alle estimerte kostnader for tjenesteutviklingsprosjektet (I året det søkes for)</v>
      </c>
      <c r="DD348" s="431" t="str">
        <f t="shared" si="133"/>
        <v>P5.5j</v>
      </c>
      <c r="DE348" s="302" t="str">
        <f t="shared" si="144"/>
        <v>P_.5j</v>
      </c>
      <c r="DF348" s="302">
        <f t="shared" si="141"/>
        <v>0</v>
      </c>
      <c r="DG348" s="328">
        <v>0</v>
      </c>
      <c r="DH348" s="328">
        <v>0</v>
      </c>
      <c r="DI348" s="328">
        <v>0</v>
      </c>
      <c r="DJ348" s="328">
        <v>0</v>
      </c>
      <c r="DK348" s="328">
        <v>0</v>
      </c>
      <c r="DL348" s="328">
        <v>0</v>
      </c>
      <c r="DM348" s="328">
        <v>0</v>
      </c>
      <c r="DN348" s="328">
        <v>0</v>
      </c>
      <c r="DO348" s="328" t="str">
        <v>20230131_1336</v>
      </c>
      <c r="DP348" s="328">
        <v>4</v>
      </c>
      <c r="EW348" s="275">
        <v>346</v>
      </c>
    </row>
    <row r="349" spans="81:153" x14ac:dyDescent="0.3">
      <c r="CD349" s="315">
        <v>0</v>
      </c>
      <c r="CE349" s="315" t="str">
        <v>P5.5k</v>
      </c>
      <c r="CF349" s="315">
        <v>0</v>
      </c>
      <c r="CG349" s="315"/>
      <c r="CH349" s="315"/>
      <c r="CI349" s="315"/>
      <c r="CJ349" s="315"/>
      <c r="CK349" s="315"/>
      <c r="CL349" s="315"/>
      <c r="CM349" s="315"/>
      <c r="CN349" s="315">
        <v>0</v>
      </c>
      <c r="CO349" s="319" t="b">
        <f t="shared" si="142"/>
        <v>0</v>
      </c>
      <c r="CP349" s="319" t="b">
        <f t="shared" si="143"/>
        <v>0</v>
      </c>
      <c r="CQ349" s="319" t="b">
        <f t="shared" si="145"/>
        <v>0</v>
      </c>
      <c r="CR349" s="319" t="b">
        <f t="shared" si="130"/>
        <v>1</v>
      </c>
      <c r="CS349" s="430" t="b">
        <f t="shared" si="134"/>
        <v>0</v>
      </c>
      <c r="CT349" s="302" t="str">
        <f t="shared" si="135"/>
        <v/>
      </c>
      <c r="CU349" s="302" t="b">
        <f t="shared" si="136"/>
        <v>1</v>
      </c>
      <c r="CV349" s="319" t="b">
        <f t="shared" si="137"/>
        <v>0</v>
      </c>
      <c r="CW349" s="302" t="str">
        <f>'Forside og oppsummering'!$K$2</f>
        <v>20230131_1336</v>
      </c>
      <c r="CX349" s="302">
        <f t="shared" si="138"/>
        <v>4</v>
      </c>
      <c r="CY349" s="302" t="str">
        <f t="shared" si="139"/>
        <v/>
      </c>
      <c r="CZ349" s="435" t="str">
        <f t="shared" si="131"/>
        <v>P5.5k</v>
      </c>
      <c r="DA349" s="330">
        <f>'Forside og oppsummering'!$E$23</f>
        <v>0</v>
      </c>
      <c r="DB349" s="302" t="str">
        <f t="shared" si="140"/>
        <v>Prosjekt 5</v>
      </c>
      <c r="DC349" s="330" t="str">
        <f t="shared" si="132"/>
        <v>Alle estimerte kostnader for tjenesteutviklingsprosjektet (I året det søkes for)</v>
      </c>
      <c r="DD349" s="431" t="str">
        <f t="shared" si="133"/>
        <v>P5.5k</v>
      </c>
      <c r="DE349" s="302" t="str">
        <f t="shared" si="144"/>
        <v>P_.5k</v>
      </c>
      <c r="DF349" s="302">
        <f t="shared" si="141"/>
        <v>0</v>
      </c>
      <c r="DG349" s="328">
        <v>0</v>
      </c>
      <c r="DH349" s="328">
        <v>0</v>
      </c>
      <c r="DI349" s="328">
        <v>0</v>
      </c>
      <c r="DJ349" s="328">
        <v>0</v>
      </c>
      <c r="DK349" s="328">
        <v>0</v>
      </c>
      <c r="DL349" s="328">
        <v>0</v>
      </c>
      <c r="DM349" s="328">
        <v>0</v>
      </c>
      <c r="DN349" s="328">
        <v>0</v>
      </c>
      <c r="DO349" s="328" t="str">
        <v>20230131_1336</v>
      </c>
      <c r="DP349" s="328">
        <v>4</v>
      </c>
      <c r="EW349" s="275">
        <v>347</v>
      </c>
    </row>
    <row r="350" spans="81:153" x14ac:dyDescent="0.3">
      <c r="CC350" s="302" t="str">
        <f>'Prosjekt 5'!$H$50</f>
        <v>P5.6  Alternative inntekter for tjenesteutviklingsprosjekt</v>
      </c>
      <c r="CO350" s="319" t="b">
        <f t="shared" si="142"/>
        <v>0</v>
      </c>
      <c r="CP350" s="319" t="b">
        <f t="shared" si="143"/>
        <v>0</v>
      </c>
      <c r="CQ350" s="319" t="b">
        <f t="shared" si="145"/>
        <v>0</v>
      </c>
      <c r="CR350" s="319" t="b">
        <f t="shared" si="130"/>
        <v>1</v>
      </c>
      <c r="CS350" s="430" t="b">
        <f t="shared" si="134"/>
        <v>1</v>
      </c>
      <c r="CT350" s="302" t="str">
        <f t="shared" si="135"/>
        <v/>
      </c>
      <c r="CU350" s="302" t="b">
        <f t="shared" si="136"/>
        <v>1</v>
      </c>
      <c r="CV350" s="319" t="b">
        <f t="shared" si="137"/>
        <v>0</v>
      </c>
      <c r="CW350" s="302" t="str">
        <f>'Forside og oppsummering'!$K$2</f>
        <v>20230131_1336</v>
      </c>
      <c r="CX350" s="302">
        <f t="shared" si="138"/>
        <v>6</v>
      </c>
      <c r="CY350" s="302" t="str">
        <f t="shared" si="139"/>
        <v/>
      </c>
      <c r="CZ350" s="435">
        <f t="shared" si="131"/>
        <v>0</v>
      </c>
      <c r="DA350" s="330">
        <f>'Forside og oppsummering'!$E$23</f>
        <v>0</v>
      </c>
      <c r="DB350" s="302" t="str">
        <f t="shared" si="140"/>
        <v>Prosjekt 5</v>
      </c>
      <c r="DC350" s="330" t="str">
        <f t="shared" si="132"/>
        <v>Alle estimerte kostnader for tjenesteutviklingsprosjektet (I året det søkes for)</v>
      </c>
      <c r="DD350" s="431" t="str">
        <f t="shared" si="133"/>
        <v>P5.5k_end</v>
      </c>
      <c r="DE350" s="302" t="str">
        <f t="shared" si="144"/>
        <v>P_.5k_end</v>
      </c>
      <c r="DF350" s="302" t="str">
        <f t="shared" si="141"/>
        <v/>
      </c>
      <c r="DG350" s="328">
        <v>0</v>
      </c>
      <c r="DH350" s="328">
        <v>0</v>
      </c>
      <c r="DI350" s="328">
        <v>0</v>
      </c>
      <c r="DJ350" s="328">
        <v>0</v>
      </c>
      <c r="DK350" s="328">
        <v>0</v>
      </c>
      <c r="DL350" s="328">
        <v>0</v>
      </c>
      <c r="DM350" s="328">
        <v>0</v>
      </c>
      <c r="DN350" s="328">
        <v>0</v>
      </c>
      <c r="DO350" s="328" t="str">
        <v>20230131_1336</v>
      </c>
      <c r="DP350" s="328">
        <v>6</v>
      </c>
      <c r="EW350" s="275">
        <v>348</v>
      </c>
    </row>
    <row r="351" spans="81:153" x14ac:dyDescent="0.3">
      <c r="CC351" s="302">
        <f>FIND(" ",CC350)</f>
        <v>5</v>
      </c>
      <c r="CD351" s="315" t="str">
        <f>LEFT(CC350,CC351)</f>
        <v xml:space="preserve">P5.6 </v>
      </c>
      <c r="CE351" s="315" t="str">
        <f>RIGHT(CC350,LEN(CC350)-CC351-1)</f>
        <v>Alternative inntekter for tjenesteutviklingsprosjekt</v>
      </c>
      <c r="CF351" s="315"/>
      <c r="CG351" s="315"/>
      <c r="CH351" s="315"/>
      <c r="CI351" s="315"/>
      <c r="CJ351" s="315"/>
      <c r="CK351" s="315"/>
      <c r="CL351" s="315"/>
      <c r="CM351" s="315"/>
      <c r="CN351" s="315"/>
      <c r="CO351" s="319" t="b">
        <f t="shared" si="142"/>
        <v>1</v>
      </c>
      <c r="CP351" s="319" t="b">
        <f t="shared" si="143"/>
        <v>0</v>
      </c>
      <c r="CQ351" s="319" t="b">
        <f t="shared" si="145"/>
        <v>0</v>
      </c>
      <c r="CR351" s="319" t="b">
        <f t="shared" si="130"/>
        <v>0</v>
      </c>
      <c r="CS351" s="430" t="b">
        <f t="shared" si="134"/>
        <v>0</v>
      </c>
      <c r="CT351" s="302" t="str">
        <f t="shared" si="135"/>
        <v/>
      </c>
      <c r="CU351" s="302" t="b">
        <f t="shared" si="136"/>
        <v>1</v>
      </c>
      <c r="CV351" s="319" t="b">
        <f t="shared" si="137"/>
        <v>0</v>
      </c>
      <c r="CW351" s="302" t="str">
        <f>'Forside og oppsummering'!$K$2</f>
        <v>20230131_1336</v>
      </c>
      <c r="CX351" s="302">
        <f t="shared" si="138"/>
        <v>2</v>
      </c>
      <c r="CY351" s="302" t="str">
        <f t="shared" si="139"/>
        <v/>
      </c>
      <c r="CZ351" s="435" t="str">
        <f t="shared" si="131"/>
        <v xml:space="preserve">P5.6 </v>
      </c>
      <c r="DA351" s="330">
        <f>'Forside og oppsummering'!$E$23</f>
        <v>0</v>
      </c>
      <c r="DB351" s="302" t="str">
        <f t="shared" si="140"/>
        <v>Prosjekt 5</v>
      </c>
      <c r="DC351" s="330" t="str">
        <f t="shared" si="132"/>
        <v>Alternative inntekter for tjenesteutviklingsprosjekt</v>
      </c>
      <c r="DD351" s="431" t="str">
        <f t="shared" si="133"/>
        <v xml:space="preserve">P5.6 </v>
      </c>
      <c r="DE351" s="302" t="str">
        <f t="shared" si="144"/>
        <v xml:space="preserve">P_.6 </v>
      </c>
      <c r="DF351" s="302">
        <f t="shared" si="141"/>
        <v>0</v>
      </c>
      <c r="DG351" s="328">
        <v>0</v>
      </c>
      <c r="DH351" s="328">
        <v>0</v>
      </c>
      <c r="DI351" s="328">
        <v>0</v>
      </c>
      <c r="DJ351" s="328">
        <v>0</v>
      </c>
      <c r="DK351" s="328">
        <v>0</v>
      </c>
      <c r="DL351" s="328">
        <v>0</v>
      </c>
      <c r="DM351" s="328">
        <v>0</v>
      </c>
      <c r="DN351" s="328">
        <v>0</v>
      </c>
      <c r="DO351" s="328" t="str">
        <v>20230131_1336</v>
      </c>
      <c r="DP351" s="328">
        <v>2</v>
      </c>
      <c r="EW351" s="275">
        <v>349</v>
      </c>
    </row>
    <row r="352" spans="81:153" x14ac:dyDescent="0.3">
      <c r="CD352" s="315"/>
      <c r="CE352" s="315" t="str" cm="1">
        <f t="array" ref="CE352:CF361">'Prosjekt 5'!$H$53:$I$62</f>
        <v>P5.6a</v>
      </c>
      <c r="CF352" s="315" t="str">
        <v>Beløp fra egenfinansiering 
Beløp dere har fått innvilget eller har søkt om til tjenesteutviklingsprosjektet fra egen virksomhet.</v>
      </c>
      <c r="CG352" s="315"/>
      <c r="CH352" s="315"/>
      <c r="CI352" s="315"/>
      <c r="CJ352" s="315"/>
      <c r="CK352" s="315"/>
      <c r="CL352" s="315"/>
      <c r="CM352" s="315"/>
      <c r="CN352" s="315" cm="1">
        <f t="array" ref="CN352:CN361">'Prosjekt 5'!$K$53:$K$62</f>
        <v>0</v>
      </c>
      <c r="CO352" s="319" t="b">
        <f t="shared" si="142"/>
        <v>0</v>
      </c>
      <c r="CP352" s="319" t="b">
        <f t="shared" si="143"/>
        <v>0</v>
      </c>
      <c r="CQ352" s="319" t="b">
        <f t="shared" si="145"/>
        <v>0</v>
      </c>
      <c r="CR352" s="319" t="b">
        <f t="shared" si="130"/>
        <v>0</v>
      </c>
      <c r="CS352" s="430" t="b">
        <f t="shared" si="134"/>
        <v>0</v>
      </c>
      <c r="CT352" s="302" t="str">
        <f t="shared" si="135"/>
        <v/>
      </c>
      <c r="CU352" s="302" t="b">
        <f t="shared" si="136"/>
        <v>1</v>
      </c>
      <c r="CV352" s="319" t="b">
        <f t="shared" si="137"/>
        <v>0</v>
      </c>
      <c r="CW352" s="302" t="str">
        <f>'Forside og oppsummering'!$K$2</f>
        <v>20230131_1336</v>
      </c>
      <c r="CX352" s="302">
        <f t="shared" si="138"/>
        <v>4</v>
      </c>
      <c r="CY352" s="302" t="str">
        <f t="shared" si="139"/>
        <v/>
      </c>
      <c r="CZ352" s="435" t="str">
        <f t="shared" si="131"/>
        <v>P5.6a</v>
      </c>
      <c r="DA352" s="330">
        <f>'Forside og oppsummering'!$E$23</f>
        <v>0</v>
      </c>
      <c r="DB352" s="302" t="str">
        <f t="shared" si="140"/>
        <v>Prosjekt 5</v>
      </c>
      <c r="DC352" s="330" t="str">
        <f t="shared" si="132"/>
        <v>Alternative inntekter for tjenesteutviklingsprosjekt</v>
      </c>
      <c r="DD352" s="431" t="str">
        <f t="shared" si="133"/>
        <v>P5.6a</v>
      </c>
      <c r="DE352" s="302" t="str">
        <f t="shared" si="144"/>
        <v>P_.6a</v>
      </c>
      <c r="DF352" s="302" t="str">
        <f t="shared" si="141"/>
        <v>Beløp fra egenfinansiering 
Beløp dere har fått innvilget eller har søkt om til tjenesteutviklingsprosjektet fra egen virksomhet.</v>
      </c>
      <c r="DG352" s="328">
        <v>0</v>
      </c>
      <c r="DH352" s="328">
        <v>0</v>
      </c>
      <c r="DI352" s="328">
        <v>0</v>
      </c>
      <c r="DJ352" s="328">
        <v>0</v>
      </c>
      <c r="DK352" s="328">
        <v>0</v>
      </c>
      <c r="DL352" s="328">
        <v>0</v>
      </c>
      <c r="DM352" s="328">
        <v>0</v>
      </c>
      <c r="DN352" s="328">
        <v>0</v>
      </c>
      <c r="DO352" s="328" t="str">
        <v>20230131_1336</v>
      </c>
      <c r="DP352" s="328">
        <v>4</v>
      </c>
      <c r="EW352" s="275">
        <v>350</v>
      </c>
    </row>
    <row r="353" spans="82:153" x14ac:dyDescent="0.3">
      <c r="CD353" s="315"/>
      <c r="CE353" s="315">
        <v>0</v>
      </c>
      <c r="CF353" s="315">
        <v>0</v>
      </c>
      <c r="CG353" s="315"/>
      <c r="CH353" s="315"/>
      <c r="CI353" s="315"/>
      <c r="CJ353" s="315"/>
      <c r="CK353" s="315"/>
      <c r="CL353" s="315"/>
      <c r="CM353" s="315"/>
      <c r="CN353" s="315">
        <v>0</v>
      </c>
      <c r="CO353" s="319" t="b">
        <f t="shared" si="142"/>
        <v>0</v>
      </c>
      <c r="CP353" s="319" t="b">
        <f t="shared" si="143"/>
        <v>0</v>
      </c>
      <c r="CQ353" s="319" t="b">
        <f t="shared" si="145"/>
        <v>0</v>
      </c>
      <c r="CR353" s="319" t="b">
        <f t="shared" si="130"/>
        <v>1</v>
      </c>
      <c r="CS353" s="430" t="b">
        <f t="shared" si="134"/>
        <v>0</v>
      </c>
      <c r="CT353" s="302" t="str">
        <f t="shared" si="135"/>
        <v/>
      </c>
      <c r="CU353" s="302" t="b">
        <f t="shared" si="136"/>
        <v>1</v>
      </c>
      <c r="CV353" s="319" t="b">
        <f t="shared" si="137"/>
        <v>0</v>
      </c>
      <c r="CW353" s="302" t="str">
        <f>'Forside og oppsummering'!$K$2</f>
        <v>20230131_1336</v>
      </c>
      <c r="CX353" s="302">
        <f t="shared" si="138"/>
        <v>4</v>
      </c>
      <c r="CY353" s="302" t="str">
        <f t="shared" si="139"/>
        <v/>
      </c>
      <c r="CZ353" s="435">
        <f t="shared" si="131"/>
        <v>0</v>
      </c>
      <c r="DA353" s="330">
        <f>'Forside og oppsummering'!$E$23</f>
        <v>0</v>
      </c>
      <c r="DB353" s="302" t="str">
        <f t="shared" si="140"/>
        <v>Prosjekt 5</v>
      </c>
      <c r="DC353" s="330" t="str">
        <f t="shared" si="132"/>
        <v>Alternative inntekter for tjenesteutviklingsprosjekt</v>
      </c>
      <c r="DD353" s="431">
        <f t="shared" si="133"/>
        <v>0</v>
      </c>
      <c r="DE353" s="302" t="e">
        <f t="shared" si="144"/>
        <v>#VALUE!</v>
      </c>
      <c r="DF353" s="302">
        <f t="shared" si="141"/>
        <v>0</v>
      </c>
      <c r="DG353" s="328">
        <v>0</v>
      </c>
      <c r="DH353" s="328">
        <v>0</v>
      </c>
      <c r="DI353" s="328">
        <v>0</v>
      </c>
      <c r="DJ353" s="328">
        <v>0</v>
      </c>
      <c r="DK353" s="328">
        <v>0</v>
      </c>
      <c r="DL353" s="328">
        <v>0</v>
      </c>
      <c r="DM353" s="328">
        <v>0</v>
      </c>
      <c r="DN353" s="328">
        <v>0</v>
      </c>
      <c r="DO353" s="328" t="str">
        <v>20230131_1336</v>
      </c>
      <c r="DP353" s="328">
        <v>4</v>
      </c>
      <c r="EW353" s="436">
        <v>351</v>
      </c>
    </row>
    <row r="354" spans="82:153" x14ac:dyDescent="0.3">
      <c r="CD354" s="315"/>
      <c r="CE354" s="315" t="str">
        <v>P5.6b</v>
      </c>
      <c r="CF354" s="315" t="str">
        <v>Beskriv med ord stillingsressurs eller frivillig innsats 
Innsats dere har fått innvilget eller har søkt om til tjenesteutviklingsprosjektet fra egen virksomhet</v>
      </c>
      <c r="CG354" s="315"/>
      <c r="CH354" s="315"/>
      <c r="CI354" s="315"/>
      <c r="CJ354" s="315"/>
      <c r="CK354" s="315"/>
      <c r="CL354" s="315"/>
      <c r="CM354" s="315"/>
      <c r="CN354" s="315">
        <v>0</v>
      </c>
      <c r="CO354" s="319" t="b">
        <f t="shared" si="142"/>
        <v>0</v>
      </c>
      <c r="CP354" s="319" t="b">
        <f t="shared" si="143"/>
        <v>0</v>
      </c>
      <c r="CQ354" s="319" t="b">
        <f t="shared" si="145"/>
        <v>0</v>
      </c>
      <c r="CR354" s="319" t="b">
        <f t="shared" si="130"/>
        <v>0</v>
      </c>
      <c r="CS354" s="430" t="b">
        <f t="shared" si="134"/>
        <v>0</v>
      </c>
      <c r="CT354" s="302" t="str">
        <f t="shared" si="135"/>
        <v/>
      </c>
      <c r="CU354" s="302" t="b">
        <f t="shared" si="136"/>
        <v>1</v>
      </c>
      <c r="CV354" s="319" t="b">
        <f t="shared" si="137"/>
        <v>0</v>
      </c>
      <c r="CW354" s="302" t="str">
        <f>'Forside og oppsummering'!$K$2</f>
        <v>20230131_1336</v>
      </c>
      <c r="CX354" s="302">
        <f t="shared" si="138"/>
        <v>4</v>
      </c>
      <c r="CY354" s="302" t="str">
        <f t="shared" si="139"/>
        <v/>
      </c>
      <c r="CZ354" s="435" t="str">
        <f t="shared" si="131"/>
        <v>P5.6b</v>
      </c>
      <c r="DA354" s="330">
        <f>'Forside og oppsummering'!$E$23</f>
        <v>0</v>
      </c>
      <c r="DB354" s="302" t="str">
        <f t="shared" si="140"/>
        <v>Prosjekt 5</v>
      </c>
      <c r="DC354" s="330" t="str">
        <f t="shared" si="132"/>
        <v>Alternative inntekter for tjenesteutviklingsprosjekt</v>
      </c>
      <c r="DD354" s="431" t="str">
        <f t="shared" si="133"/>
        <v>P5.6b</v>
      </c>
      <c r="DE354" s="302" t="str">
        <f t="shared" si="144"/>
        <v>P_.6b</v>
      </c>
      <c r="DF354" s="302" t="str">
        <f t="shared" si="141"/>
        <v>Beskriv med ord stillingsressurs eller frivillig innsats 
Innsats dere har fått innvilget eller har søkt om til tjenesteutviklingsprosjektet fra egen virksomhet</v>
      </c>
      <c r="DG354" s="328">
        <v>0</v>
      </c>
      <c r="DH354" s="328">
        <v>0</v>
      </c>
      <c r="DI354" s="328">
        <v>0</v>
      </c>
      <c r="DJ354" s="328">
        <v>0</v>
      </c>
      <c r="DK354" s="328">
        <v>0</v>
      </c>
      <c r="DL354" s="328">
        <v>0</v>
      </c>
      <c r="DM354" s="328">
        <v>0</v>
      </c>
      <c r="DN354" s="328">
        <v>0</v>
      </c>
      <c r="DO354" s="328" t="str">
        <v>20230131_1336</v>
      </c>
      <c r="DP354" s="328">
        <v>4</v>
      </c>
      <c r="EW354" s="275">
        <v>352</v>
      </c>
    </row>
    <row r="355" spans="82:153" x14ac:dyDescent="0.3">
      <c r="CD355" s="315"/>
      <c r="CE355" s="315">
        <v>0</v>
      </c>
      <c r="CF355" s="315">
        <v>0</v>
      </c>
      <c r="CG355" s="315"/>
      <c r="CH355" s="315"/>
      <c r="CI355" s="315"/>
      <c r="CJ355" s="315"/>
      <c r="CK355" s="315"/>
      <c r="CL355" s="315"/>
      <c r="CM355" s="315"/>
      <c r="CN355" s="315">
        <v>0</v>
      </c>
      <c r="CO355" s="319" t="b">
        <f t="shared" si="142"/>
        <v>0</v>
      </c>
      <c r="CP355" s="319" t="b">
        <f t="shared" si="143"/>
        <v>0</v>
      </c>
      <c r="CQ355" s="319" t="b">
        <f t="shared" si="145"/>
        <v>0</v>
      </c>
      <c r="CR355" s="319" t="b">
        <f t="shared" si="130"/>
        <v>1</v>
      </c>
      <c r="CS355" s="430" t="b">
        <f t="shared" si="134"/>
        <v>0</v>
      </c>
      <c r="CT355" s="302" t="str">
        <f t="shared" si="135"/>
        <v/>
      </c>
      <c r="CU355" s="302" t="b">
        <f t="shared" si="136"/>
        <v>1</v>
      </c>
      <c r="CV355" s="319" t="b">
        <f t="shared" si="137"/>
        <v>0</v>
      </c>
      <c r="CW355" s="302" t="str">
        <f>'Forside og oppsummering'!$K$2</f>
        <v>20230131_1336</v>
      </c>
      <c r="CX355" s="302">
        <f t="shared" si="138"/>
        <v>4</v>
      </c>
      <c r="CY355" s="302" t="str">
        <f t="shared" si="139"/>
        <v/>
      </c>
      <c r="CZ355" s="435">
        <f t="shared" si="131"/>
        <v>0</v>
      </c>
      <c r="DA355" s="330">
        <f>'Forside og oppsummering'!$E$23</f>
        <v>0</v>
      </c>
      <c r="DB355" s="302" t="str">
        <f t="shared" si="140"/>
        <v>Prosjekt 5</v>
      </c>
      <c r="DC355" s="330" t="str">
        <f t="shared" si="132"/>
        <v>Alternative inntekter for tjenesteutviklingsprosjekt</v>
      </c>
      <c r="DD355" s="431">
        <f t="shared" si="133"/>
        <v>0</v>
      </c>
      <c r="DE355" s="302" t="e">
        <f t="shared" si="144"/>
        <v>#VALUE!</v>
      </c>
      <c r="DF355" s="302">
        <f t="shared" si="141"/>
        <v>0</v>
      </c>
      <c r="DG355" s="328">
        <v>0</v>
      </c>
      <c r="DH355" s="328">
        <v>0</v>
      </c>
      <c r="DI355" s="328">
        <v>0</v>
      </c>
      <c r="DJ355" s="328">
        <v>0</v>
      </c>
      <c r="DK355" s="328">
        <v>0</v>
      </c>
      <c r="DL355" s="328">
        <v>0</v>
      </c>
      <c r="DM355" s="328">
        <v>0</v>
      </c>
      <c r="DN355" s="328">
        <v>0</v>
      </c>
      <c r="DO355" s="328" t="str">
        <v>20230131_1336</v>
      </c>
      <c r="DP355" s="328">
        <v>4</v>
      </c>
      <c r="EW355" s="275">
        <v>353</v>
      </c>
    </row>
    <row r="356" spans="82:153" x14ac:dyDescent="0.3">
      <c r="CD356" s="315"/>
      <c r="CE356" s="315">
        <v>0</v>
      </c>
      <c r="CF356" s="315">
        <v>0</v>
      </c>
      <c r="CG356" s="315"/>
      <c r="CH356" s="315"/>
      <c r="CI356" s="315"/>
      <c r="CJ356" s="315"/>
      <c r="CK356" s="315"/>
      <c r="CL356" s="315"/>
      <c r="CM356" s="315"/>
      <c r="CN356" s="315">
        <v>0</v>
      </c>
      <c r="CO356" s="319" t="b">
        <f t="shared" si="142"/>
        <v>0</v>
      </c>
      <c r="CP356" s="319" t="b">
        <f t="shared" si="143"/>
        <v>0</v>
      </c>
      <c r="CQ356" s="319" t="b">
        <f t="shared" si="145"/>
        <v>0</v>
      </c>
      <c r="CR356" s="319" t="b">
        <f t="shared" si="130"/>
        <v>1</v>
      </c>
      <c r="CS356" s="430" t="b">
        <f t="shared" si="134"/>
        <v>0</v>
      </c>
      <c r="CT356" s="302" t="str">
        <f t="shared" si="135"/>
        <v/>
      </c>
      <c r="CU356" s="302" t="b">
        <f t="shared" si="136"/>
        <v>1</v>
      </c>
      <c r="CV356" s="319" t="b">
        <f t="shared" si="137"/>
        <v>0</v>
      </c>
      <c r="CW356" s="302" t="str">
        <f>'Forside og oppsummering'!$K$2</f>
        <v>20230131_1336</v>
      </c>
      <c r="CX356" s="302">
        <f t="shared" si="138"/>
        <v>4</v>
      </c>
      <c r="CY356" s="302" t="str">
        <f t="shared" si="139"/>
        <v/>
      </c>
      <c r="CZ356" s="435">
        <f t="shared" si="131"/>
        <v>0</v>
      </c>
      <c r="DA356" s="330">
        <f>'Forside og oppsummering'!$E$23</f>
        <v>0</v>
      </c>
      <c r="DB356" s="302" t="str">
        <f t="shared" si="140"/>
        <v>Prosjekt 5</v>
      </c>
      <c r="DC356" s="330" t="str">
        <f t="shared" si="132"/>
        <v>Alternative inntekter for tjenesteutviklingsprosjekt</v>
      </c>
      <c r="DD356" s="431">
        <f t="shared" si="133"/>
        <v>0</v>
      </c>
      <c r="DE356" s="302" t="e">
        <f t="shared" si="144"/>
        <v>#VALUE!</v>
      </c>
      <c r="DF356" s="302">
        <f t="shared" si="141"/>
        <v>0</v>
      </c>
      <c r="DG356" s="328">
        <v>0</v>
      </c>
      <c r="DH356" s="328">
        <v>0</v>
      </c>
      <c r="DI356" s="328">
        <v>0</v>
      </c>
      <c r="DJ356" s="328">
        <v>0</v>
      </c>
      <c r="DK356" s="328">
        <v>0</v>
      </c>
      <c r="DL356" s="328">
        <v>0</v>
      </c>
      <c r="DM356" s="328">
        <v>0</v>
      </c>
      <c r="DN356" s="328">
        <v>0</v>
      </c>
      <c r="DO356" s="328" t="str">
        <v>20230131_1336</v>
      </c>
      <c r="DP356" s="328">
        <v>4</v>
      </c>
      <c r="EW356" s="275">
        <v>354</v>
      </c>
    </row>
    <row r="357" spans="82:153" x14ac:dyDescent="0.3">
      <c r="CD357" s="315"/>
      <c r="CE357" s="315">
        <v>0</v>
      </c>
      <c r="CF357" s="315">
        <v>0</v>
      </c>
      <c r="CG357" s="315"/>
      <c r="CH357" s="315"/>
      <c r="CI357" s="315"/>
      <c r="CJ357" s="315"/>
      <c r="CK357" s="315"/>
      <c r="CL357" s="315"/>
      <c r="CM357" s="315"/>
      <c r="CN357" s="315">
        <v>0</v>
      </c>
      <c r="CO357" s="319" t="b">
        <f t="shared" si="142"/>
        <v>0</v>
      </c>
      <c r="CP357" s="319" t="b">
        <f t="shared" si="143"/>
        <v>0</v>
      </c>
      <c r="CQ357" s="319" t="b">
        <f t="shared" si="145"/>
        <v>0</v>
      </c>
      <c r="CR357" s="319" t="b">
        <f t="shared" si="130"/>
        <v>1</v>
      </c>
      <c r="CS357" s="430" t="b">
        <f t="shared" si="134"/>
        <v>0</v>
      </c>
      <c r="CT357" s="302" t="str">
        <f t="shared" si="135"/>
        <v/>
      </c>
      <c r="CU357" s="302" t="b">
        <f t="shared" si="136"/>
        <v>1</v>
      </c>
      <c r="CV357" s="319" t="b">
        <f t="shared" si="137"/>
        <v>0</v>
      </c>
      <c r="CW357" s="302" t="str">
        <f>'Forside og oppsummering'!$K$2</f>
        <v>20230131_1336</v>
      </c>
      <c r="CX357" s="302">
        <f t="shared" si="138"/>
        <v>4</v>
      </c>
      <c r="CY357" s="302" t="str">
        <f t="shared" si="139"/>
        <v/>
      </c>
      <c r="CZ357" s="435">
        <f t="shared" si="131"/>
        <v>0</v>
      </c>
      <c r="DA357" s="330">
        <f>'Forside og oppsummering'!$E$23</f>
        <v>0</v>
      </c>
      <c r="DB357" s="302" t="str">
        <f t="shared" si="140"/>
        <v>Prosjekt 5</v>
      </c>
      <c r="DC357" s="330" t="str">
        <f t="shared" si="132"/>
        <v>Alternative inntekter for tjenesteutviklingsprosjekt</v>
      </c>
      <c r="DD357" s="431">
        <f t="shared" si="133"/>
        <v>0</v>
      </c>
      <c r="DE357" s="302" t="e">
        <f t="shared" si="144"/>
        <v>#VALUE!</v>
      </c>
      <c r="DF357" s="302">
        <f t="shared" si="141"/>
        <v>0</v>
      </c>
      <c r="DG357" s="328">
        <v>0</v>
      </c>
      <c r="DH357" s="328">
        <v>0</v>
      </c>
      <c r="DI357" s="328">
        <v>0</v>
      </c>
      <c r="DJ357" s="328">
        <v>0</v>
      </c>
      <c r="DK357" s="328">
        <v>0</v>
      </c>
      <c r="DL357" s="328">
        <v>0</v>
      </c>
      <c r="DM357" s="328">
        <v>0</v>
      </c>
      <c r="DN357" s="328">
        <v>0</v>
      </c>
      <c r="DO357" s="328" t="str">
        <v>20230131_1336</v>
      </c>
      <c r="DP357" s="328">
        <v>4</v>
      </c>
      <c r="EW357" s="275">
        <v>355</v>
      </c>
    </row>
    <row r="358" spans="82:153" x14ac:dyDescent="0.3">
      <c r="CD358" s="315"/>
      <c r="CE358" s="315" t="str">
        <v>Inntekter fra andre kilder (Hvis aktuelt)</v>
      </c>
      <c r="CF358" s="315">
        <v>0</v>
      </c>
      <c r="CG358" s="315"/>
      <c r="CH358" s="315"/>
      <c r="CI358" s="315"/>
      <c r="CJ358" s="315"/>
      <c r="CK358" s="315"/>
      <c r="CL358" s="315"/>
      <c r="CM358" s="315"/>
      <c r="CN358" s="315">
        <v>0</v>
      </c>
      <c r="CO358" s="319" t="b">
        <f t="shared" si="142"/>
        <v>0</v>
      </c>
      <c r="CP358" s="319" t="b">
        <f t="shared" si="143"/>
        <v>0</v>
      </c>
      <c r="CQ358" s="319" t="b">
        <f t="shared" si="145"/>
        <v>0</v>
      </c>
      <c r="CR358" s="319" t="b">
        <f t="shared" si="130"/>
        <v>1</v>
      </c>
      <c r="CS358" s="430" t="b">
        <f t="shared" si="134"/>
        <v>0</v>
      </c>
      <c r="CT358" s="302" t="str">
        <f t="shared" si="135"/>
        <v/>
      </c>
      <c r="CU358" s="302" t="b">
        <f t="shared" si="136"/>
        <v>1</v>
      </c>
      <c r="CV358" s="319" t="b">
        <f t="shared" si="137"/>
        <v>0</v>
      </c>
      <c r="CW358" s="302" t="str">
        <f>'Forside og oppsummering'!$K$2</f>
        <v>20230131_1336</v>
      </c>
      <c r="CX358" s="302">
        <f t="shared" si="138"/>
        <v>4</v>
      </c>
      <c r="CY358" s="302" t="str">
        <f t="shared" si="139"/>
        <v/>
      </c>
      <c r="CZ358" s="435" t="str">
        <f t="shared" si="131"/>
        <v>Inntekter fra andre kilder (Hvis aktuelt)</v>
      </c>
      <c r="DA358" s="330">
        <f>'Forside og oppsummering'!$E$23</f>
        <v>0</v>
      </c>
      <c r="DB358" s="302" t="str">
        <f t="shared" si="140"/>
        <v>Prosjekt 5</v>
      </c>
      <c r="DC358" s="330" t="str">
        <f t="shared" si="132"/>
        <v>Alternative inntekter for tjenesteutviklingsprosjekt</v>
      </c>
      <c r="DD358" s="431" t="str">
        <f t="shared" si="133"/>
        <v>Inntekter fra andre kilder (Hvis aktuelt)</v>
      </c>
      <c r="DE358" s="302" t="str">
        <f t="shared" si="144"/>
        <v>P_ntekter fra andre kilder (Hvis aktuelt)</v>
      </c>
      <c r="DF358" s="302">
        <f t="shared" si="141"/>
        <v>0</v>
      </c>
      <c r="DG358" s="328">
        <v>0</v>
      </c>
      <c r="DH358" s="328">
        <v>0</v>
      </c>
      <c r="DI358" s="328">
        <v>0</v>
      </c>
      <c r="DJ358" s="328">
        <v>0</v>
      </c>
      <c r="DK358" s="328">
        <v>0</v>
      </c>
      <c r="DL358" s="328">
        <v>0</v>
      </c>
      <c r="DM358" s="328">
        <v>0</v>
      </c>
      <c r="DN358" s="328">
        <v>0</v>
      </c>
      <c r="DO358" s="328" t="str">
        <v>20230131_1336</v>
      </c>
      <c r="DP358" s="328">
        <v>4</v>
      </c>
      <c r="EW358" s="275">
        <v>356</v>
      </c>
    </row>
    <row r="359" spans="82:153" x14ac:dyDescent="0.3">
      <c r="CD359" s="315"/>
      <c r="CE359" s="315" t="str">
        <v>P5.6c</v>
      </c>
      <c r="CF359" s="315" t="str">
        <v>Bekreftet beløp fra andre inntektskilder</v>
      </c>
      <c r="CG359" s="315"/>
      <c r="CH359" s="315"/>
      <c r="CI359" s="315"/>
      <c r="CJ359" s="315"/>
      <c r="CK359" s="315"/>
      <c r="CL359" s="315"/>
      <c r="CM359" s="315"/>
      <c r="CN359" s="315">
        <v>0</v>
      </c>
      <c r="CO359" s="319" t="b">
        <f t="shared" si="142"/>
        <v>0</v>
      </c>
      <c r="CP359" s="319" t="b">
        <f t="shared" si="143"/>
        <v>0</v>
      </c>
      <c r="CQ359" s="319" t="b">
        <f t="shared" si="145"/>
        <v>0</v>
      </c>
      <c r="CR359" s="319" t="b">
        <f t="shared" si="130"/>
        <v>0</v>
      </c>
      <c r="CS359" s="430" t="b">
        <f t="shared" si="134"/>
        <v>0</v>
      </c>
      <c r="CT359" s="302" t="str">
        <f t="shared" si="135"/>
        <v/>
      </c>
      <c r="CU359" s="302" t="b">
        <f t="shared" si="136"/>
        <v>1</v>
      </c>
      <c r="CV359" s="319" t="b">
        <f t="shared" si="137"/>
        <v>0</v>
      </c>
      <c r="CW359" s="302" t="str">
        <f>'Forside og oppsummering'!$K$2</f>
        <v>20230131_1336</v>
      </c>
      <c r="CX359" s="302">
        <f t="shared" si="138"/>
        <v>4</v>
      </c>
      <c r="CY359" s="302" t="str">
        <f t="shared" si="139"/>
        <v/>
      </c>
      <c r="CZ359" s="435" t="str">
        <f t="shared" si="131"/>
        <v>P5.6c</v>
      </c>
      <c r="DA359" s="330">
        <f>'Forside og oppsummering'!$E$23</f>
        <v>0</v>
      </c>
      <c r="DB359" s="302" t="str">
        <f t="shared" si="140"/>
        <v>Prosjekt 5</v>
      </c>
      <c r="DC359" s="330" t="str">
        <f t="shared" si="132"/>
        <v>Alternative inntekter for tjenesteutviklingsprosjekt</v>
      </c>
      <c r="DD359" s="431" t="str">
        <f t="shared" si="133"/>
        <v>P5.6c</v>
      </c>
      <c r="DE359" s="302" t="str">
        <f t="shared" si="144"/>
        <v>P_.6c</v>
      </c>
      <c r="DF359" s="302" t="str">
        <f t="shared" si="141"/>
        <v>Bekreftet beløp fra andre inntektskilder</v>
      </c>
      <c r="DG359" s="328">
        <v>0</v>
      </c>
      <c r="DH359" s="328">
        <v>0</v>
      </c>
      <c r="DI359" s="328">
        <v>0</v>
      </c>
      <c r="DJ359" s="328">
        <v>0</v>
      </c>
      <c r="DK359" s="328">
        <v>0</v>
      </c>
      <c r="DL359" s="328">
        <v>0</v>
      </c>
      <c r="DM359" s="328">
        <v>0</v>
      </c>
      <c r="DN359" s="328">
        <v>0</v>
      </c>
      <c r="DO359" s="328" t="str">
        <v>20230131_1336</v>
      </c>
      <c r="DP359" s="328">
        <v>4</v>
      </c>
      <c r="EW359" s="275">
        <v>357</v>
      </c>
    </row>
    <row r="360" spans="82:153" x14ac:dyDescent="0.3">
      <c r="CD360" s="315"/>
      <c r="CE360" s="315" t="str">
        <v>P5.6d</v>
      </c>
      <c r="CF360" s="315" t="str">
        <v>Beløp dere har søkt om fra andre inntektskilder (Der det er uavklart hvorvidt søknaden blir innvilget eller avslått)</v>
      </c>
      <c r="CG360" s="315"/>
      <c r="CH360" s="315"/>
      <c r="CI360" s="315"/>
      <c r="CJ360" s="315"/>
      <c r="CK360" s="315"/>
      <c r="CL360" s="315"/>
      <c r="CM360" s="315"/>
      <c r="CN360" s="315">
        <v>0</v>
      </c>
      <c r="CO360" s="319" t="b">
        <f t="shared" si="142"/>
        <v>0</v>
      </c>
      <c r="CP360" s="319" t="b">
        <f t="shared" si="143"/>
        <v>0</v>
      </c>
      <c r="CQ360" s="319" t="b">
        <f t="shared" si="145"/>
        <v>0</v>
      </c>
      <c r="CR360" s="319" t="b">
        <f t="shared" si="130"/>
        <v>0</v>
      </c>
      <c r="CS360" s="430" t="b">
        <f t="shared" si="134"/>
        <v>0</v>
      </c>
      <c r="CT360" s="302" t="str">
        <f t="shared" si="135"/>
        <v/>
      </c>
      <c r="CU360" s="302" t="b">
        <f t="shared" si="136"/>
        <v>1</v>
      </c>
      <c r="CV360" s="319" t="b">
        <f t="shared" si="137"/>
        <v>0</v>
      </c>
      <c r="CW360" s="302" t="str">
        <f>'Forside og oppsummering'!$K$2</f>
        <v>20230131_1336</v>
      </c>
      <c r="CX360" s="302">
        <f t="shared" si="138"/>
        <v>4</v>
      </c>
      <c r="CY360" s="302" t="str">
        <f t="shared" si="139"/>
        <v/>
      </c>
      <c r="CZ360" s="435" t="str">
        <f t="shared" si="131"/>
        <v>P5.6d</v>
      </c>
      <c r="DA360" s="330">
        <f>'Forside og oppsummering'!$E$23</f>
        <v>0</v>
      </c>
      <c r="DB360" s="302" t="str">
        <f t="shared" si="140"/>
        <v>Prosjekt 5</v>
      </c>
      <c r="DC360" s="330" t="str">
        <f t="shared" si="132"/>
        <v>Alternative inntekter for tjenesteutviklingsprosjekt</v>
      </c>
      <c r="DD360" s="431" t="str">
        <f t="shared" si="133"/>
        <v>P5.6d</v>
      </c>
      <c r="DE360" s="302" t="str">
        <f t="shared" si="144"/>
        <v>P_.6d</v>
      </c>
      <c r="DF360" s="302" t="str">
        <f t="shared" si="141"/>
        <v>Beløp dere har søkt om fra andre inntektskilder (Der det er uavklart hvorvidt søknaden blir innvilget eller avslått)</v>
      </c>
      <c r="DG360" s="328">
        <v>0</v>
      </c>
      <c r="DH360" s="328">
        <v>0</v>
      </c>
      <c r="DI360" s="328">
        <v>0</v>
      </c>
      <c r="DJ360" s="328">
        <v>0</v>
      </c>
      <c r="DK360" s="328">
        <v>0</v>
      </c>
      <c r="DL360" s="328">
        <v>0</v>
      </c>
      <c r="DM360" s="328">
        <v>0</v>
      </c>
      <c r="DN360" s="328">
        <v>0</v>
      </c>
      <c r="DO360" s="328" t="str">
        <v>20230131_1336</v>
      </c>
      <c r="DP360" s="328">
        <v>4</v>
      </c>
      <c r="EW360" s="436">
        <v>358</v>
      </c>
    </row>
    <row r="361" spans="82:153" x14ac:dyDescent="0.3">
      <c r="CD361" s="315"/>
      <c r="CE361" s="315" t="str">
        <v>P5.6e</v>
      </c>
      <c r="CF361" s="315" t="str">
        <v>Beskriv kort med ord hvor dere har søkt om finansiering og beskriv finansieringen.</v>
      </c>
      <c r="CG361" s="315"/>
      <c r="CH361" s="315"/>
      <c r="CI361" s="315"/>
      <c r="CJ361" s="315"/>
      <c r="CK361" s="315"/>
      <c r="CL361" s="315"/>
      <c r="CM361" s="315"/>
      <c r="CN361" s="315">
        <v>0</v>
      </c>
      <c r="CO361" s="319" t="b">
        <f t="shared" si="142"/>
        <v>0</v>
      </c>
      <c r="CP361" s="319" t="b">
        <f t="shared" si="143"/>
        <v>0</v>
      </c>
      <c r="CQ361" s="319" t="b">
        <f t="shared" si="145"/>
        <v>0</v>
      </c>
      <c r="CR361" s="319" t="b">
        <f t="shared" si="130"/>
        <v>0</v>
      </c>
      <c r="CS361" s="430" t="b">
        <f t="shared" si="134"/>
        <v>0</v>
      </c>
      <c r="CT361" s="302" t="str">
        <f t="shared" si="135"/>
        <v/>
      </c>
      <c r="CU361" s="302" t="b">
        <f t="shared" si="136"/>
        <v>1</v>
      </c>
      <c r="CV361" s="319" t="b">
        <f t="shared" si="137"/>
        <v>0</v>
      </c>
      <c r="CW361" s="302" t="str">
        <f>'Forside og oppsummering'!$K$2</f>
        <v>20230131_1336</v>
      </c>
      <c r="CX361" s="302">
        <f t="shared" si="138"/>
        <v>4</v>
      </c>
      <c r="CY361" s="302" t="str">
        <f t="shared" si="139"/>
        <v/>
      </c>
      <c r="CZ361" s="435" t="str">
        <f t="shared" si="131"/>
        <v>P5.6e</v>
      </c>
      <c r="DA361" s="330">
        <f>'Forside og oppsummering'!$E$23</f>
        <v>0</v>
      </c>
      <c r="DB361" s="302" t="str">
        <f t="shared" si="140"/>
        <v>Prosjekt 5</v>
      </c>
      <c r="DC361" s="330" t="str">
        <f t="shared" si="132"/>
        <v>Alternative inntekter for tjenesteutviklingsprosjekt</v>
      </c>
      <c r="DD361" s="431" t="str">
        <f t="shared" si="133"/>
        <v>P5.6e</v>
      </c>
      <c r="DE361" s="302" t="str">
        <f t="shared" si="144"/>
        <v>P_.6e</v>
      </c>
      <c r="DF361" s="302" t="str">
        <f t="shared" si="141"/>
        <v>Beskriv kort med ord hvor dere har søkt om finansiering og beskriv finansieringen.</v>
      </c>
      <c r="DG361" s="328">
        <v>0</v>
      </c>
      <c r="DH361" s="328">
        <v>0</v>
      </c>
      <c r="DI361" s="328">
        <v>0</v>
      </c>
      <c r="DJ361" s="328">
        <v>0</v>
      </c>
      <c r="DK361" s="328">
        <v>0</v>
      </c>
      <c r="DL361" s="328">
        <v>0</v>
      </c>
      <c r="DM361" s="328">
        <v>0</v>
      </c>
      <c r="DN361" s="328">
        <v>0</v>
      </c>
      <c r="DO361" s="328" t="str">
        <v>20230131_1336</v>
      </c>
      <c r="DP361" s="328">
        <v>4</v>
      </c>
      <c r="EW361" s="275">
        <v>359</v>
      </c>
    </row>
    <row r="362" spans="82:153" x14ac:dyDescent="0.3">
      <c r="CO362" s="319" t="b">
        <f t="shared" si="142"/>
        <v>0</v>
      </c>
      <c r="CP362" s="319" t="b">
        <f t="shared" si="143"/>
        <v>0</v>
      </c>
      <c r="CQ362" s="319" t="b">
        <f t="shared" si="145"/>
        <v>0</v>
      </c>
      <c r="CR362" s="319" t="b">
        <f t="shared" si="130"/>
        <v>1</v>
      </c>
      <c r="CS362" s="430" t="b">
        <f t="shared" si="134"/>
        <v>1</v>
      </c>
      <c r="CT362" s="302" t="str">
        <f t="shared" si="135"/>
        <v/>
      </c>
      <c r="CU362" s="302" t="b">
        <f t="shared" si="136"/>
        <v>1</v>
      </c>
      <c r="CV362" s="319" t="b">
        <f t="shared" si="137"/>
        <v>0</v>
      </c>
      <c r="CW362" s="302" t="str">
        <f>'Forside og oppsummering'!$K$2</f>
        <v>20230131_1336</v>
      </c>
      <c r="CX362" s="302">
        <f t="shared" si="138"/>
        <v>6</v>
      </c>
      <c r="CY362" s="302" t="str">
        <f t="shared" si="139"/>
        <v/>
      </c>
      <c r="CZ362" s="435">
        <f t="shared" si="131"/>
        <v>0</v>
      </c>
      <c r="DA362" s="330">
        <f>'Forside og oppsummering'!$E$23</f>
        <v>0</v>
      </c>
      <c r="DB362" s="302" t="str">
        <f t="shared" si="140"/>
        <v>Prosjekt 5</v>
      </c>
      <c r="DC362" s="330" t="str">
        <f t="shared" si="132"/>
        <v>Alternative inntekter for tjenesteutviklingsprosjekt</v>
      </c>
      <c r="DD362" s="431" t="str">
        <f t="shared" si="133"/>
        <v>P5.6e_end</v>
      </c>
      <c r="DE362" s="302" t="str">
        <f t="shared" si="144"/>
        <v>P_.6e_end</v>
      </c>
      <c r="DF362" s="302" t="str">
        <f t="shared" si="141"/>
        <v/>
      </c>
      <c r="DG362" s="328">
        <v>0</v>
      </c>
      <c r="DH362" s="328">
        <v>0</v>
      </c>
      <c r="DI362" s="328">
        <v>0</v>
      </c>
      <c r="DJ362" s="328">
        <v>0</v>
      </c>
      <c r="DK362" s="328">
        <v>0</v>
      </c>
      <c r="DL362" s="328">
        <v>0</v>
      </c>
      <c r="DM362" s="328">
        <v>0</v>
      </c>
      <c r="DN362" s="328">
        <v>0</v>
      </c>
      <c r="DO362" s="328" t="str">
        <v>20230131_1336</v>
      </c>
      <c r="DP362" s="328">
        <v>6</v>
      </c>
      <c r="EW362" s="275">
        <v>360</v>
      </c>
    </row>
    <row r="363" spans="82:153" x14ac:dyDescent="0.3">
      <c r="CD363" s="329" t="str">
        <f>'Prosjekt 5'!$C$67</f>
        <v>P5.7</v>
      </c>
      <c r="CE363" s="329" t="str">
        <f>'Prosjekt 5'!$D$67</f>
        <v>Budsjett for tjenesteutviklingsprosjekt 5.</v>
      </c>
      <c r="CF363" s="329"/>
      <c r="CG363" s="329"/>
      <c r="CH363" s="329"/>
      <c r="CI363" s="329"/>
      <c r="CJ363" s="329"/>
      <c r="CK363" s="329"/>
      <c r="CL363" s="329"/>
      <c r="CM363" s="329"/>
      <c r="CN363" s="329"/>
      <c r="CO363" s="319" t="b">
        <f t="shared" si="142"/>
        <v>1</v>
      </c>
      <c r="CP363" s="319" t="b">
        <f t="shared" si="143"/>
        <v>0</v>
      </c>
      <c r="CQ363" s="319" t="b">
        <f t="shared" si="145"/>
        <v>0</v>
      </c>
      <c r="CR363" s="319" t="b">
        <f t="shared" si="130"/>
        <v>0</v>
      </c>
      <c r="CS363" s="430" t="b">
        <f t="shared" si="134"/>
        <v>0</v>
      </c>
      <c r="CT363" s="302" t="str">
        <f t="shared" si="135"/>
        <v/>
      </c>
      <c r="CU363" s="302" t="b">
        <f t="shared" si="136"/>
        <v>1</v>
      </c>
      <c r="CV363" s="319" t="b">
        <f t="shared" si="137"/>
        <v>0</v>
      </c>
      <c r="CW363" s="302" t="str">
        <f>'Forside og oppsummering'!$K$2</f>
        <v>20230131_1336</v>
      </c>
      <c r="CX363" s="302">
        <f t="shared" si="138"/>
        <v>2</v>
      </c>
      <c r="CY363" s="302" t="str">
        <f t="shared" si="139"/>
        <v/>
      </c>
      <c r="CZ363" s="435" t="str">
        <f t="shared" si="131"/>
        <v>P5.7</v>
      </c>
      <c r="DA363" s="330">
        <f>'Forside og oppsummering'!$E$23</f>
        <v>0</v>
      </c>
      <c r="DB363" s="302" t="str">
        <f t="shared" si="140"/>
        <v>Prosjekt 5</v>
      </c>
      <c r="DC363" s="330" t="str">
        <f t="shared" si="132"/>
        <v>Budsjett for tjenesteutviklingsprosjekt 5.</v>
      </c>
      <c r="DD363" s="431" t="str">
        <f t="shared" si="133"/>
        <v>P5.7</v>
      </c>
      <c r="DE363" s="302" t="str">
        <f t="shared" si="144"/>
        <v>P_.7</v>
      </c>
      <c r="DF363" s="302">
        <f t="shared" si="141"/>
        <v>0</v>
      </c>
      <c r="DG363" s="328">
        <v>0</v>
      </c>
      <c r="DH363" s="328">
        <v>0</v>
      </c>
      <c r="DI363" s="328">
        <v>0</v>
      </c>
      <c r="DJ363" s="328">
        <v>0</v>
      </c>
      <c r="DK363" s="328">
        <v>0</v>
      </c>
      <c r="DL363" s="328">
        <v>0</v>
      </c>
      <c r="DM363" s="328">
        <v>0</v>
      </c>
      <c r="DN363" s="328">
        <v>0</v>
      </c>
      <c r="DO363" s="328" t="str">
        <v>20230131_1336</v>
      </c>
      <c r="DP363" s="328">
        <v>2</v>
      </c>
      <c r="EW363" s="275">
        <v>361</v>
      </c>
    </row>
    <row r="364" spans="82:153" x14ac:dyDescent="0.3">
      <c r="CD364" s="329"/>
      <c r="CE364" s="329" t="str">
        <f>_xlfn.CONCAT(CD363,"a")</f>
        <v>P5.7a</v>
      </c>
      <c r="CF364" s="329" t="str" cm="1">
        <f t="array" ref="CF364:CF365">TRANSPOSE('Prosjekt 5'!$G$71:$H$71)</f>
        <v>Kostnader</v>
      </c>
      <c r="CG364" s="329"/>
      <c r="CH364" s="329"/>
      <c r="CI364" s="329"/>
      <c r="CJ364" s="329"/>
      <c r="CK364" s="329"/>
      <c r="CL364" s="329"/>
      <c r="CM364" s="329"/>
      <c r="CN364" s="329">
        <f>'Prosjekt 5'!$G$73</f>
        <v>0</v>
      </c>
      <c r="CO364" s="319" t="b">
        <f t="shared" si="142"/>
        <v>0</v>
      </c>
      <c r="CP364" s="319" t="b">
        <f t="shared" si="143"/>
        <v>0</v>
      </c>
      <c r="CQ364" s="319" t="b">
        <f t="shared" si="145"/>
        <v>0</v>
      </c>
      <c r="CR364" s="319" t="b">
        <f t="shared" si="130"/>
        <v>0</v>
      </c>
      <c r="CS364" s="430" t="b">
        <f t="shared" si="134"/>
        <v>0</v>
      </c>
      <c r="CT364" s="302" t="str">
        <f t="shared" si="135"/>
        <v/>
      </c>
      <c r="CU364" s="302" t="b">
        <f t="shared" si="136"/>
        <v>1</v>
      </c>
      <c r="CV364" s="319" t="b">
        <f t="shared" si="137"/>
        <v>0</v>
      </c>
      <c r="CW364" s="302" t="str">
        <f>'Forside og oppsummering'!$K$2</f>
        <v>20230131_1336</v>
      </c>
      <c r="CX364" s="302">
        <f t="shared" si="138"/>
        <v>4</v>
      </c>
      <c r="CY364" s="302" t="str">
        <f t="shared" si="139"/>
        <v/>
      </c>
      <c r="CZ364" s="435" t="str">
        <f t="shared" si="131"/>
        <v>P5.7a</v>
      </c>
      <c r="DA364" s="330">
        <f>'Forside og oppsummering'!$E$23</f>
        <v>0</v>
      </c>
      <c r="DB364" s="302" t="str">
        <f t="shared" si="140"/>
        <v>Prosjekt 5</v>
      </c>
      <c r="DC364" s="330" t="str">
        <f t="shared" si="132"/>
        <v>Budsjett for tjenesteutviklingsprosjekt 5.</v>
      </c>
      <c r="DD364" s="431" t="str">
        <f t="shared" si="133"/>
        <v>P5.7a</v>
      </c>
      <c r="DE364" s="302" t="str">
        <f t="shared" si="144"/>
        <v>P_.7a</v>
      </c>
      <c r="DF364" s="302" t="str">
        <f t="shared" si="141"/>
        <v>Kostnader</v>
      </c>
      <c r="DG364" s="328">
        <v>0</v>
      </c>
      <c r="DH364" s="328">
        <v>0</v>
      </c>
      <c r="DI364" s="328">
        <v>0</v>
      </c>
      <c r="DJ364" s="328">
        <v>0</v>
      </c>
      <c r="DK364" s="328">
        <v>0</v>
      </c>
      <c r="DL364" s="328">
        <v>0</v>
      </c>
      <c r="DM364" s="328">
        <v>0</v>
      </c>
      <c r="DN364" s="328">
        <v>0</v>
      </c>
      <c r="DO364" s="328" t="str">
        <v>20230131_1336</v>
      </c>
      <c r="DP364" s="328">
        <v>4</v>
      </c>
      <c r="EW364" s="275">
        <v>362</v>
      </c>
    </row>
    <row r="365" spans="82:153" x14ac:dyDescent="0.3">
      <c r="CD365" s="329"/>
      <c r="CE365" s="329" t="str">
        <f>_xlfn.CONCAT(CD363,"b")</f>
        <v>P5.7b</v>
      </c>
      <c r="CF365" s="329" t="str">
        <v>Andre inntekter</v>
      </c>
      <c r="CG365" s="329"/>
      <c r="CH365" s="329"/>
      <c r="CI365" s="329"/>
      <c r="CJ365" s="329"/>
      <c r="CK365" s="329"/>
      <c r="CL365" s="329"/>
      <c r="CM365" s="329"/>
      <c r="CN365" s="329">
        <f>'Prosjekt 5'!$H$73</f>
        <v>0</v>
      </c>
      <c r="CO365" s="319" t="b">
        <f t="shared" si="142"/>
        <v>0</v>
      </c>
      <c r="CP365" s="319" t="b">
        <f t="shared" si="143"/>
        <v>0</v>
      </c>
      <c r="CQ365" s="319" t="b">
        <f t="shared" si="145"/>
        <v>0</v>
      </c>
      <c r="CR365" s="319" t="b">
        <f t="shared" si="130"/>
        <v>0</v>
      </c>
      <c r="CS365" s="430" t="b">
        <f t="shared" si="134"/>
        <v>0</v>
      </c>
      <c r="CT365" s="302" t="str">
        <f t="shared" si="135"/>
        <v/>
      </c>
      <c r="CU365" s="302" t="b">
        <f t="shared" si="136"/>
        <v>1</v>
      </c>
      <c r="CV365" s="319" t="b">
        <f t="shared" si="137"/>
        <v>0</v>
      </c>
      <c r="CW365" s="302" t="str">
        <f>'Forside og oppsummering'!$K$2</f>
        <v>20230131_1336</v>
      </c>
      <c r="CX365" s="302">
        <f t="shared" si="138"/>
        <v>4</v>
      </c>
      <c r="CY365" s="302" t="str">
        <f t="shared" si="139"/>
        <v/>
      </c>
      <c r="CZ365" s="435" t="str">
        <f t="shared" si="131"/>
        <v>P5.7b</v>
      </c>
      <c r="DA365" s="330">
        <f>'Forside og oppsummering'!$E$23</f>
        <v>0</v>
      </c>
      <c r="DB365" s="302" t="str">
        <f t="shared" si="140"/>
        <v>Prosjekt 5</v>
      </c>
      <c r="DC365" s="330" t="str">
        <f t="shared" si="132"/>
        <v>Budsjett for tjenesteutviklingsprosjekt 5.</v>
      </c>
      <c r="DD365" s="431" t="str">
        <f t="shared" si="133"/>
        <v>P5.7b</v>
      </c>
      <c r="DE365" s="302" t="str">
        <f t="shared" si="144"/>
        <v>P_.7b</v>
      </c>
      <c r="DF365" s="302" t="str">
        <f t="shared" si="141"/>
        <v>Andre inntekter</v>
      </c>
      <c r="DG365" s="328">
        <v>0</v>
      </c>
      <c r="DH365" s="328">
        <v>0</v>
      </c>
      <c r="DI365" s="328">
        <v>0</v>
      </c>
      <c r="DJ365" s="328">
        <v>0</v>
      </c>
      <c r="DK365" s="328">
        <v>0</v>
      </c>
      <c r="DL365" s="328">
        <v>0</v>
      </c>
      <c r="DM365" s="328">
        <v>0</v>
      </c>
      <c r="DN365" s="328">
        <v>0</v>
      </c>
      <c r="DO365" s="328" t="str">
        <v>20230131_1336</v>
      </c>
      <c r="DP365" s="328">
        <v>4</v>
      </c>
      <c r="EW365" s="275">
        <v>363</v>
      </c>
    </row>
    <row r="366" spans="82:153" x14ac:dyDescent="0.3">
      <c r="CD366" s="329"/>
      <c r="CE366" s="329" t="str">
        <f>_xlfn.CONCAT(CD363,"c")</f>
        <v>P5.7c</v>
      </c>
      <c r="CF366" s="275" t="s">
        <v>224</v>
      </c>
      <c r="CG366" s="329"/>
      <c r="CH366" s="329"/>
      <c r="CI366" s="329">
        <f>'Prosjekt 5'!$F$73</f>
        <v>0</v>
      </c>
      <c r="CJ366" s="329">
        <f>'Prosjekt 5'!$I$73</f>
        <v>0</v>
      </c>
      <c r="CK366" s="329"/>
      <c r="CL366" s="329"/>
      <c r="CM366" s="329">
        <f>'Prosjekt 5'!$J$73</f>
        <v>0</v>
      </c>
      <c r="CN366" s="329"/>
      <c r="CO366" s="319" t="b">
        <f t="shared" si="142"/>
        <v>0</v>
      </c>
      <c r="CP366" s="319" t="b">
        <f t="shared" si="143"/>
        <v>0</v>
      </c>
      <c r="CQ366" s="319" t="b">
        <f t="shared" si="145"/>
        <v>1</v>
      </c>
      <c r="CR366" s="319" t="b">
        <f t="shared" si="130"/>
        <v>0</v>
      </c>
      <c r="CS366" s="430" t="b">
        <f t="shared" si="134"/>
        <v>0</v>
      </c>
      <c r="CT366" s="302" t="str">
        <f t="shared" si="135"/>
        <v/>
      </c>
      <c r="CU366" s="302" t="b">
        <f t="shared" si="136"/>
        <v>1</v>
      </c>
      <c r="CV366" s="319" t="b">
        <f t="shared" si="137"/>
        <v>0</v>
      </c>
      <c r="CW366" s="302" t="str">
        <f>'Forside og oppsummering'!$K$2</f>
        <v>20230131_1336</v>
      </c>
      <c r="CX366" s="302">
        <f t="shared" si="138"/>
        <v>7</v>
      </c>
      <c r="CY366" s="302" t="str">
        <f t="shared" si="139"/>
        <v/>
      </c>
      <c r="CZ366" s="435" t="str">
        <f t="shared" si="131"/>
        <v>P5.7c</v>
      </c>
      <c r="DA366" s="330">
        <f>'Forside og oppsummering'!$E$23</f>
        <v>0</v>
      </c>
      <c r="DB366" s="302" t="str">
        <f t="shared" si="140"/>
        <v>Prosjekt 5</v>
      </c>
      <c r="DC366" s="330" t="str">
        <f t="shared" si="132"/>
        <v>Budsjett for tjenesteutviklingsprosjekt 5.</v>
      </c>
      <c r="DD366" s="431" t="str">
        <f t="shared" si="133"/>
        <v>P5.7c</v>
      </c>
      <c r="DE366" s="302" t="str">
        <f t="shared" si="144"/>
        <v>P_.7c</v>
      </c>
      <c r="DF366" s="302" t="str">
        <f t="shared" si="141"/>
        <v>Søknad</v>
      </c>
      <c r="DG366" s="328">
        <v>0</v>
      </c>
      <c r="DH366" s="328">
        <v>0</v>
      </c>
      <c r="DI366" s="328">
        <v>0</v>
      </c>
      <c r="DJ366" s="328">
        <v>0</v>
      </c>
      <c r="DK366" s="328">
        <v>0</v>
      </c>
      <c r="DL366" s="328">
        <v>0</v>
      </c>
      <c r="DM366" s="328">
        <v>0</v>
      </c>
      <c r="DN366" s="328">
        <v>0</v>
      </c>
      <c r="DO366" s="328" t="str">
        <v>20230131_1336</v>
      </c>
      <c r="DP366" s="328">
        <v>7</v>
      </c>
      <c r="EW366" s="275">
        <v>364</v>
      </c>
    </row>
    <row r="367" spans="82:153" x14ac:dyDescent="0.3">
      <c r="CD367" s="329"/>
      <c r="CE367" s="329" t="str">
        <f>CD363</f>
        <v>P5.7</v>
      </c>
      <c r="CF367" s="275" t="s">
        <v>817</v>
      </c>
      <c r="CG367" s="329"/>
      <c r="CH367" s="329"/>
      <c r="CI367" s="329"/>
      <c r="CJ367" s="329"/>
      <c r="CK367" s="329"/>
      <c r="CL367" s="329"/>
      <c r="CM367" s="329"/>
      <c r="CN367" s="329"/>
      <c r="CO367" s="319" t="b">
        <f t="shared" si="142"/>
        <v>0</v>
      </c>
      <c r="CP367" s="319" t="b">
        <f t="shared" si="143"/>
        <v>1</v>
      </c>
      <c r="CQ367" s="319" t="b">
        <f t="shared" si="145"/>
        <v>0</v>
      </c>
      <c r="CR367" s="319" t="b">
        <f t="shared" si="130"/>
        <v>0</v>
      </c>
      <c r="CS367" s="430" t="b">
        <f t="shared" si="134"/>
        <v>0</v>
      </c>
      <c r="CT367" s="302" t="str">
        <f t="shared" si="135"/>
        <v/>
      </c>
      <c r="CU367" s="302" t="b">
        <f t="shared" si="136"/>
        <v>1</v>
      </c>
      <c r="CV367" s="319" t="b">
        <f t="shared" si="137"/>
        <v>0</v>
      </c>
      <c r="CW367" s="302" t="str">
        <f>'Forside og oppsummering'!$K$2</f>
        <v>20230131_1336</v>
      </c>
      <c r="CX367" s="302">
        <f t="shared" si="138"/>
        <v>5</v>
      </c>
      <c r="CY367" s="302" t="str">
        <f t="shared" si="139"/>
        <v/>
      </c>
      <c r="CZ367" s="435" t="str">
        <f t="shared" si="131"/>
        <v>P5.7</v>
      </c>
      <c r="DA367" s="330">
        <f>'Forside og oppsummering'!$E$23</f>
        <v>0</v>
      </c>
      <c r="DB367" s="302" t="str">
        <f t="shared" si="140"/>
        <v>Prosjekt 5</v>
      </c>
      <c r="DC367" s="330" t="str">
        <f t="shared" si="132"/>
        <v>Budsjett for tjenesteutviklingsprosjekt 5.</v>
      </c>
      <c r="DD367" s="431" t="str">
        <f t="shared" si="133"/>
        <v>P5.7_saksbehandlerkommentar</v>
      </c>
      <c r="DE367" s="302" t="str">
        <f t="shared" si="144"/>
        <v>P_.7_saksbehandlerkommentar</v>
      </c>
      <c r="DF367" s="302" t="str">
        <f t="shared" si="141"/>
        <v>Eventuell tilbakemelding fra saksbehandler til kommunen angående tjenesteutviklingsprosjektet. (Det som skrives her fremkommer på tilskuddsbrevet til kommunen)</v>
      </c>
      <c r="DG367" s="328">
        <v>0</v>
      </c>
      <c r="DH367" s="328">
        <v>0</v>
      </c>
      <c r="DI367" s="328">
        <v>0</v>
      </c>
      <c r="DJ367" s="328">
        <v>0</v>
      </c>
      <c r="DK367" s="328">
        <v>0</v>
      </c>
      <c r="DL367" s="328">
        <v>0</v>
      </c>
      <c r="DM367" s="328">
        <v>0</v>
      </c>
      <c r="DN367" s="328">
        <v>0</v>
      </c>
      <c r="DO367" s="328" t="str">
        <v>20230131_1336</v>
      </c>
      <c r="DP367" s="328">
        <v>5</v>
      </c>
      <c r="EW367" s="436">
        <v>365</v>
      </c>
    </row>
    <row r="368" spans="82:153" x14ac:dyDescent="0.3">
      <c r="CD368" s="329"/>
      <c r="CE368" s="329" t="str">
        <f>CD363</f>
        <v>P5.7</v>
      </c>
      <c r="CF368" s="329"/>
      <c r="CG368" s="329"/>
      <c r="CH368" s="329"/>
      <c r="CI368" s="329"/>
      <c r="CJ368" s="329"/>
      <c r="CK368" s="329"/>
      <c r="CL368" s="329"/>
      <c r="CM368" s="329"/>
      <c r="CN368" s="329"/>
      <c r="CO368" s="319" t="b">
        <f t="shared" si="142"/>
        <v>0</v>
      </c>
      <c r="CP368" s="319" t="b">
        <f t="shared" si="143"/>
        <v>1</v>
      </c>
      <c r="CQ368" s="319" t="b">
        <f t="shared" si="145"/>
        <v>0</v>
      </c>
      <c r="CR368" s="319" t="b">
        <f t="shared" si="130"/>
        <v>1</v>
      </c>
      <c r="CS368" s="430" t="b">
        <f t="shared" si="134"/>
        <v>1</v>
      </c>
      <c r="CT368" s="302" t="str">
        <f t="shared" si="135"/>
        <v/>
      </c>
      <c r="CU368" s="302" t="b">
        <f t="shared" si="136"/>
        <v>1</v>
      </c>
      <c r="CV368" s="319" t="b">
        <f t="shared" si="137"/>
        <v>0</v>
      </c>
      <c r="CW368" s="302" t="str">
        <f>'Forside og oppsummering'!$K$2</f>
        <v>20230131_1336</v>
      </c>
      <c r="CX368" s="302">
        <f t="shared" si="138"/>
        <v>6</v>
      </c>
      <c r="CY368" s="302" t="str">
        <f t="shared" si="139"/>
        <v/>
      </c>
      <c r="CZ368" s="435" t="str">
        <f t="shared" si="131"/>
        <v>P5.7</v>
      </c>
      <c r="DA368" s="330">
        <f>'Forside og oppsummering'!$E$23</f>
        <v>0</v>
      </c>
      <c r="DB368" s="302" t="str">
        <f t="shared" si="140"/>
        <v>Prosjekt 5</v>
      </c>
      <c r="DC368" s="330" t="str">
        <f t="shared" si="132"/>
        <v>Budsjett for tjenesteutviklingsprosjekt 5.</v>
      </c>
      <c r="DD368" s="431" t="str">
        <f t="shared" si="133"/>
        <v>P5.7_end</v>
      </c>
      <c r="DE368" s="302" t="str">
        <f t="shared" si="144"/>
        <v>P_.7_end</v>
      </c>
      <c r="DF368" s="302" t="str">
        <f t="shared" si="141"/>
        <v/>
      </c>
      <c r="DG368" s="328">
        <v>0</v>
      </c>
      <c r="DH368" s="328">
        <v>0</v>
      </c>
      <c r="DI368" s="328">
        <v>0</v>
      </c>
      <c r="DJ368" s="328">
        <v>0</v>
      </c>
      <c r="DK368" s="328">
        <v>0</v>
      </c>
      <c r="DL368" s="328">
        <v>0</v>
      </c>
      <c r="DM368" s="328">
        <v>0</v>
      </c>
      <c r="DN368" s="328">
        <v>0</v>
      </c>
      <c r="DO368" s="328" t="str">
        <v>20230131_1336</v>
      </c>
      <c r="DP368" s="328">
        <v>6</v>
      </c>
      <c r="EW368" s="275">
        <v>366</v>
      </c>
    </row>
    <row r="369" spans="81:153" x14ac:dyDescent="0.3">
      <c r="CC369" s="428"/>
      <c r="CD369" s="275" t="s">
        <v>696</v>
      </c>
      <c r="CE369" s="429"/>
      <c r="CF369" s="429"/>
      <c r="CG369" s="429"/>
      <c r="CH369" s="429"/>
      <c r="CI369" s="429"/>
      <c r="CJ369" s="429"/>
      <c r="CK369" s="429"/>
      <c r="CL369" s="429"/>
      <c r="CM369" s="429"/>
      <c r="CN369" s="429"/>
      <c r="CO369" s="319" t="b">
        <f t="shared" si="142"/>
        <v>1</v>
      </c>
      <c r="CP369" s="319" t="b">
        <f t="shared" si="143"/>
        <v>0</v>
      </c>
      <c r="CQ369" s="319" t="b">
        <f t="shared" si="145"/>
        <v>0</v>
      </c>
      <c r="CR369" s="430" t="b">
        <f t="shared" si="130"/>
        <v>0</v>
      </c>
      <c r="CS369" s="430" t="b">
        <f t="shared" si="134"/>
        <v>1</v>
      </c>
      <c r="CT369" s="302" t="b">
        <f t="shared" si="135"/>
        <v>1</v>
      </c>
      <c r="CU369" s="302" t="b">
        <f t="shared" si="136"/>
        <v>1</v>
      </c>
      <c r="CV369" s="319" t="b">
        <f t="shared" si="137"/>
        <v>0</v>
      </c>
      <c r="CW369" s="302" t="str">
        <f>'Forside og oppsummering'!$K$2</f>
        <v>20230131_1336</v>
      </c>
      <c r="CX369" s="302">
        <f t="shared" si="138"/>
        <v>1</v>
      </c>
      <c r="CY369" s="302" t="str">
        <f t="shared" si="139"/>
        <v>6</v>
      </c>
      <c r="CZ369" s="435" t="str">
        <f t="shared" si="131"/>
        <v>P6.</v>
      </c>
      <c r="DA369" s="330">
        <f>'Forside og oppsummering'!$E$23</f>
        <v>0</v>
      </c>
      <c r="DB369" s="302" t="str">
        <f t="shared" si="140"/>
        <v>Prosjekt 6</v>
      </c>
      <c r="DC369" s="330" t="str">
        <f t="shared" si="132"/>
        <v/>
      </c>
      <c r="DD369" s="431" t="str">
        <f t="shared" si="133"/>
        <v>P6.</v>
      </c>
      <c r="DE369" s="302" t="str">
        <f t="shared" si="144"/>
        <v>P_.</v>
      </c>
      <c r="DF369" s="302">
        <f t="shared" si="141"/>
        <v>0</v>
      </c>
      <c r="DG369" s="328">
        <v>0</v>
      </c>
      <c r="DH369" s="328">
        <v>0</v>
      </c>
      <c r="DI369" s="328">
        <v>0</v>
      </c>
      <c r="DJ369" s="328">
        <v>0</v>
      </c>
      <c r="DK369" s="328">
        <v>0</v>
      </c>
      <c r="DL369" s="328">
        <v>0</v>
      </c>
      <c r="DM369" s="328">
        <v>0</v>
      </c>
      <c r="DN369" s="328">
        <v>0</v>
      </c>
      <c r="DO369" s="328" t="str">
        <v>20230131_1336</v>
      </c>
      <c r="DP369" s="328">
        <v>1</v>
      </c>
      <c r="EW369" s="275">
        <v>367</v>
      </c>
    </row>
    <row r="370" spans="81:153" x14ac:dyDescent="0.3">
      <c r="CD370" s="313" t="str" cm="1">
        <f t="array" ref="CD370:CF405">'Prosjekt 6'!$C$7:$E$42</f>
        <v>P6.1</v>
      </c>
      <c r="CE370" s="313" t="str">
        <v>Overordnede prosjektdetaljer</v>
      </c>
      <c r="CF370" s="313">
        <v>0</v>
      </c>
      <c r="CG370" s="313"/>
      <c r="CH370" s="313"/>
      <c r="CI370" s="313"/>
      <c r="CJ370" s="313"/>
      <c r="CK370" s="313"/>
      <c r="CL370" s="313"/>
      <c r="CM370" s="313"/>
      <c r="CN370" s="313" cm="1">
        <f t="array" ref="CN370:CN405">'Prosjekt 6'!$G$7:$G$42</f>
        <v>0</v>
      </c>
      <c r="CO370" s="319" t="b">
        <f t="shared" si="142"/>
        <v>1</v>
      </c>
      <c r="CP370" s="319" t="b">
        <f t="shared" si="143"/>
        <v>0</v>
      </c>
      <c r="CQ370" s="319" t="b">
        <f t="shared" si="145"/>
        <v>0</v>
      </c>
      <c r="CR370" s="319" t="b">
        <f t="shared" si="130"/>
        <v>0</v>
      </c>
      <c r="CS370" s="430" t="b">
        <f t="shared" si="134"/>
        <v>0</v>
      </c>
      <c r="CT370" s="302" t="str">
        <f t="shared" si="135"/>
        <v/>
      </c>
      <c r="CU370" s="302" t="b">
        <f t="shared" si="136"/>
        <v>1</v>
      </c>
      <c r="CV370" s="319" t="b">
        <f t="shared" si="137"/>
        <v>0</v>
      </c>
      <c r="CW370" s="302" t="str">
        <f>'Forside og oppsummering'!$K$2</f>
        <v>20230131_1336</v>
      </c>
      <c r="CX370" s="302">
        <f t="shared" si="138"/>
        <v>2</v>
      </c>
      <c r="CY370" s="302" t="str">
        <f t="shared" si="139"/>
        <v/>
      </c>
      <c r="CZ370" s="435" t="str">
        <f t="shared" si="131"/>
        <v>P6.1</v>
      </c>
      <c r="DA370" s="330">
        <f>'Forside og oppsummering'!$E$23</f>
        <v>0</v>
      </c>
      <c r="DB370" s="302" t="str">
        <f t="shared" si="140"/>
        <v>Prosjekt 6</v>
      </c>
      <c r="DC370" s="330" t="str">
        <f t="shared" si="132"/>
        <v>Overordnede prosjektdetaljer</v>
      </c>
      <c r="DD370" s="431" t="str">
        <f t="shared" si="133"/>
        <v>P6.1</v>
      </c>
      <c r="DE370" s="302" t="str">
        <f t="shared" si="144"/>
        <v>P_.1</v>
      </c>
      <c r="DF370" s="302">
        <f t="shared" si="141"/>
        <v>0</v>
      </c>
      <c r="DG370" s="328">
        <v>0</v>
      </c>
      <c r="DH370" s="328">
        <v>0</v>
      </c>
      <c r="DI370" s="328">
        <v>0</v>
      </c>
      <c r="DJ370" s="328">
        <v>0</v>
      </c>
      <c r="DK370" s="328">
        <v>0</v>
      </c>
      <c r="DL370" s="328">
        <v>0</v>
      </c>
      <c r="DM370" s="328">
        <v>0</v>
      </c>
      <c r="DN370" s="328">
        <v>0</v>
      </c>
      <c r="DO370" s="328" t="str">
        <v>20230131_1336</v>
      </c>
      <c r="DP370" s="328">
        <v>2</v>
      </c>
      <c r="EW370" s="275">
        <v>368</v>
      </c>
    </row>
    <row r="371" spans="81:153" x14ac:dyDescent="0.3">
      <c r="CD371" s="313">
        <v>0</v>
      </c>
      <c r="CE371" s="313" t="str">
        <v>P6.1a</v>
      </c>
      <c r="CF371" s="313" t="str">
        <v>Tittel for tjenesteutviklingsprosjektet
Skriv inn en tittel som er beskrivende for prosjektet - maks 100 tegn</v>
      </c>
      <c r="CG371" s="313"/>
      <c r="CH371" s="313"/>
      <c r="CI371" s="313"/>
      <c r="CJ371" s="313"/>
      <c r="CK371" s="313"/>
      <c r="CL371" s="313"/>
      <c r="CM371" s="313"/>
      <c r="CN371" s="313">
        <v>0</v>
      </c>
      <c r="CO371" s="319" t="b">
        <f t="shared" si="142"/>
        <v>0</v>
      </c>
      <c r="CP371" s="319" t="b">
        <f t="shared" si="143"/>
        <v>0</v>
      </c>
      <c r="CQ371" s="319" t="b">
        <f t="shared" si="145"/>
        <v>0</v>
      </c>
      <c r="CR371" s="319" t="b">
        <f t="shared" si="130"/>
        <v>0</v>
      </c>
      <c r="CS371" s="430" t="b">
        <f t="shared" si="134"/>
        <v>0</v>
      </c>
      <c r="CT371" s="302" t="str">
        <f t="shared" si="135"/>
        <v/>
      </c>
      <c r="CU371" s="302" t="b">
        <f t="shared" si="136"/>
        <v>1</v>
      </c>
      <c r="CV371" s="319" t="b">
        <f t="shared" si="137"/>
        <v>0</v>
      </c>
      <c r="CW371" s="302" t="str">
        <f>'Forside og oppsummering'!$K$2</f>
        <v>20230131_1336</v>
      </c>
      <c r="CX371" s="302">
        <f t="shared" si="138"/>
        <v>4</v>
      </c>
      <c r="CY371" s="302" t="str">
        <f t="shared" si="139"/>
        <v/>
      </c>
      <c r="CZ371" s="435" t="str">
        <f t="shared" si="131"/>
        <v>P6.1a</v>
      </c>
      <c r="DA371" s="330">
        <f>'Forside og oppsummering'!$E$23</f>
        <v>0</v>
      </c>
      <c r="DB371" s="302" t="str">
        <f t="shared" si="140"/>
        <v>Prosjekt 6</v>
      </c>
      <c r="DC371" s="330" t="str">
        <f t="shared" si="132"/>
        <v>Overordnede prosjektdetaljer</v>
      </c>
      <c r="DD371" s="431" t="str">
        <f t="shared" si="133"/>
        <v>P6.1a</v>
      </c>
      <c r="DE371" s="302" t="str">
        <f t="shared" si="144"/>
        <v>P_.1a</v>
      </c>
      <c r="DF371" s="302" t="str">
        <f t="shared" si="141"/>
        <v>Tittel for tjenesteutviklingsprosjektet
Skriv inn en tittel som er beskrivende for prosjektet - maks 100 tegn</v>
      </c>
      <c r="DG371" s="328">
        <v>0</v>
      </c>
      <c r="DH371" s="328">
        <v>0</v>
      </c>
      <c r="DI371" s="328">
        <v>0</v>
      </c>
      <c r="DJ371" s="328">
        <v>0</v>
      </c>
      <c r="DK371" s="328">
        <v>0</v>
      </c>
      <c r="DL371" s="328">
        <v>0</v>
      </c>
      <c r="DM371" s="328">
        <v>0</v>
      </c>
      <c r="DN371" s="328">
        <v>0</v>
      </c>
      <c r="DO371" s="328" t="str">
        <v>20230131_1336</v>
      </c>
      <c r="DP371" s="328">
        <v>4</v>
      </c>
      <c r="EW371" s="275">
        <v>369</v>
      </c>
    </row>
    <row r="372" spans="81:153" x14ac:dyDescent="0.3">
      <c r="CD372" s="313">
        <v>0</v>
      </c>
      <c r="CE372" s="313" t="str">
        <v>P6.1b</v>
      </c>
      <c r="CF372" s="313" t="str">
        <v>Er dette videreføring av et eksisterende tjenesteutviklingsprosjekt?
(Ja/Nei)</v>
      </c>
      <c r="CG372" s="313"/>
      <c r="CH372" s="313"/>
      <c r="CI372" s="313"/>
      <c r="CJ372" s="313"/>
      <c r="CK372" s="313"/>
      <c r="CL372" s="313"/>
      <c r="CM372" s="313"/>
      <c r="CN372" s="313">
        <v>0</v>
      </c>
      <c r="CO372" s="319" t="b">
        <f t="shared" si="142"/>
        <v>0</v>
      </c>
      <c r="CP372" s="319" t="b">
        <f t="shared" si="143"/>
        <v>0</v>
      </c>
      <c r="CQ372" s="319" t="b">
        <f t="shared" si="145"/>
        <v>0</v>
      </c>
      <c r="CR372" s="319" t="b">
        <f t="shared" si="130"/>
        <v>0</v>
      </c>
      <c r="CS372" s="430" t="b">
        <f t="shared" si="134"/>
        <v>0</v>
      </c>
      <c r="CT372" s="302" t="str">
        <f t="shared" si="135"/>
        <v/>
      </c>
      <c r="CU372" s="302" t="b">
        <f t="shared" si="136"/>
        <v>1</v>
      </c>
      <c r="CV372" s="319" t="b">
        <f t="shared" si="137"/>
        <v>0</v>
      </c>
      <c r="CW372" s="302" t="str">
        <f>'Forside og oppsummering'!$K$2</f>
        <v>20230131_1336</v>
      </c>
      <c r="CX372" s="302">
        <f t="shared" si="138"/>
        <v>4</v>
      </c>
      <c r="CY372" s="302" t="str">
        <f t="shared" si="139"/>
        <v/>
      </c>
      <c r="CZ372" s="435" t="str">
        <f t="shared" si="131"/>
        <v>P6.1b</v>
      </c>
      <c r="DA372" s="330">
        <f>'Forside og oppsummering'!$E$23</f>
        <v>0</v>
      </c>
      <c r="DB372" s="302" t="str">
        <f t="shared" si="140"/>
        <v>Prosjekt 6</v>
      </c>
      <c r="DC372" s="330" t="str">
        <f t="shared" si="132"/>
        <v>Overordnede prosjektdetaljer</v>
      </c>
      <c r="DD372" s="431" t="str">
        <f t="shared" si="133"/>
        <v>P6.1b</v>
      </c>
      <c r="DE372" s="302" t="str">
        <f t="shared" si="144"/>
        <v>P_.1b</v>
      </c>
      <c r="DF372" s="302" t="str">
        <f t="shared" si="141"/>
        <v>Er dette videreføring av et eksisterende tjenesteutviklingsprosjekt?
(Ja/Nei)</v>
      </c>
      <c r="DG372" s="328">
        <v>0</v>
      </c>
      <c r="DH372" s="328">
        <v>0</v>
      </c>
      <c r="DI372" s="328">
        <v>0</v>
      </c>
      <c r="DJ372" s="328">
        <v>0</v>
      </c>
      <c r="DK372" s="328">
        <v>0</v>
      </c>
      <c r="DL372" s="328">
        <v>0</v>
      </c>
      <c r="DM372" s="328">
        <v>0</v>
      </c>
      <c r="DN372" s="328">
        <v>0</v>
      </c>
      <c r="DO372" s="328" t="str">
        <v>20230131_1336</v>
      </c>
      <c r="DP372" s="328">
        <v>4</v>
      </c>
      <c r="EW372" s="275">
        <v>370</v>
      </c>
    </row>
    <row r="373" spans="81:153" x14ac:dyDescent="0.3">
      <c r="CD373" s="313">
        <v>0</v>
      </c>
      <c r="CE373" s="313" t="str">
        <v>P6.1c</v>
      </c>
      <c r="CF373" s="313" t="str">
        <v>Estimert startdato for tjenesteutviklingsprosjektet</v>
      </c>
      <c r="CG373" s="313"/>
      <c r="CH373" s="313"/>
      <c r="CI373" s="313"/>
      <c r="CJ373" s="313"/>
      <c r="CK373" s="313"/>
      <c r="CL373" s="313"/>
      <c r="CM373" s="313"/>
      <c r="CN373" s="313">
        <v>0</v>
      </c>
      <c r="CO373" s="319" t="b">
        <f t="shared" si="142"/>
        <v>0</v>
      </c>
      <c r="CP373" s="319" t="b">
        <f t="shared" si="143"/>
        <v>0</v>
      </c>
      <c r="CQ373" s="319" t="b">
        <f t="shared" si="145"/>
        <v>0</v>
      </c>
      <c r="CR373" s="319" t="b">
        <f t="shared" si="130"/>
        <v>0</v>
      </c>
      <c r="CS373" s="430" t="b">
        <f t="shared" si="134"/>
        <v>0</v>
      </c>
      <c r="CT373" s="302" t="str">
        <f t="shared" si="135"/>
        <v/>
      </c>
      <c r="CU373" s="302" t="b">
        <f t="shared" si="136"/>
        <v>1</v>
      </c>
      <c r="CV373" s="319" t="b">
        <f t="shared" si="137"/>
        <v>0</v>
      </c>
      <c r="CW373" s="302" t="str">
        <f>'Forside og oppsummering'!$K$2</f>
        <v>20230131_1336</v>
      </c>
      <c r="CX373" s="302">
        <f t="shared" si="138"/>
        <v>4</v>
      </c>
      <c r="CY373" s="302" t="str">
        <f t="shared" si="139"/>
        <v/>
      </c>
      <c r="CZ373" s="435" t="str">
        <f t="shared" si="131"/>
        <v>P6.1c</v>
      </c>
      <c r="DA373" s="330">
        <f>'Forside og oppsummering'!$E$23</f>
        <v>0</v>
      </c>
      <c r="DB373" s="302" t="str">
        <f t="shared" si="140"/>
        <v>Prosjekt 6</v>
      </c>
      <c r="DC373" s="330" t="str">
        <f t="shared" si="132"/>
        <v>Overordnede prosjektdetaljer</v>
      </c>
      <c r="DD373" s="431" t="str">
        <f t="shared" si="133"/>
        <v>P6.1c</v>
      </c>
      <c r="DE373" s="302" t="str">
        <f t="shared" si="144"/>
        <v>P_.1c</v>
      </c>
      <c r="DF373" s="302" t="str">
        <f t="shared" si="141"/>
        <v>Estimert startdato for tjenesteutviklingsprosjektet</v>
      </c>
      <c r="DG373" s="328">
        <v>0</v>
      </c>
      <c r="DH373" s="328">
        <v>0</v>
      </c>
      <c r="DI373" s="328">
        <v>0</v>
      </c>
      <c r="DJ373" s="328">
        <v>0</v>
      </c>
      <c r="DK373" s="328">
        <v>0</v>
      </c>
      <c r="DL373" s="328">
        <v>0</v>
      </c>
      <c r="DM373" s="328">
        <v>0</v>
      </c>
      <c r="DN373" s="328">
        <v>0</v>
      </c>
      <c r="DO373" s="328" t="str">
        <v>20230131_1336</v>
      </c>
      <c r="DP373" s="328">
        <v>4</v>
      </c>
      <c r="EW373" s="275">
        <v>371</v>
      </c>
    </row>
    <row r="374" spans="81:153" x14ac:dyDescent="0.3">
      <c r="CD374" s="313">
        <v>0</v>
      </c>
      <c r="CE374" s="313" t="str">
        <v>P6.1d</v>
      </c>
      <c r="CF374"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374" s="313"/>
      <c r="CH374" s="313"/>
      <c r="CI374" s="313"/>
      <c r="CJ374" s="313"/>
      <c r="CK374" s="313"/>
      <c r="CL374" s="313"/>
      <c r="CM374" s="313"/>
      <c r="CN374" s="313">
        <v>0</v>
      </c>
      <c r="CO374" s="319" t="b">
        <f t="shared" si="142"/>
        <v>0</v>
      </c>
      <c r="CP374" s="319" t="b">
        <f t="shared" si="143"/>
        <v>0</v>
      </c>
      <c r="CQ374" s="319" t="b">
        <f t="shared" si="145"/>
        <v>0</v>
      </c>
      <c r="CR374" s="319" t="b">
        <f t="shared" si="130"/>
        <v>0</v>
      </c>
      <c r="CS374" s="430" t="b">
        <f t="shared" si="134"/>
        <v>0</v>
      </c>
      <c r="CT374" s="302" t="str">
        <f t="shared" si="135"/>
        <v/>
      </c>
      <c r="CU374" s="302" t="b">
        <f t="shared" si="136"/>
        <v>1</v>
      </c>
      <c r="CV374" s="319" t="b">
        <f t="shared" si="137"/>
        <v>0</v>
      </c>
      <c r="CW374" s="302" t="str">
        <f>'Forside og oppsummering'!$K$2</f>
        <v>20230131_1336</v>
      </c>
      <c r="CX374" s="302">
        <f t="shared" si="138"/>
        <v>4</v>
      </c>
      <c r="CY374" s="302" t="str">
        <f t="shared" si="139"/>
        <v/>
      </c>
      <c r="CZ374" s="435" t="str">
        <f t="shared" si="131"/>
        <v>P6.1d</v>
      </c>
      <c r="DA374" s="330">
        <f>'Forside og oppsummering'!$E$23</f>
        <v>0</v>
      </c>
      <c r="DB374" s="302" t="str">
        <f t="shared" si="140"/>
        <v>Prosjekt 6</v>
      </c>
      <c r="DC374" s="330" t="str">
        <f t="shared" si="132"/>
        <v>Overordnede prosjektdetaljer</v>
      </c>
      <c r="DD374" s="431" t="str">
        <f t="shared" si="133"/>
        <v>P6.1d</v>
      </c>
      <c r="DE374" s="302" t="str">
        <f t="shared" si="144"/>
        <v>P_.1d</v>
      </c>
      <c r="DF374" s="302" t="str">
        <f t="shared" si="141"/>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374" s="328">
        <v>0</v>
      </c>
      <c r="DH374" s="328">
        <v>0</v>
      </c>
      <c r="DI374" s="328">
        <v>0</v>
      </c>
      <c r="DJ374" s="328">
        <v>0</v>
      </c>
      <c r="DK374" s="328">
        <v>0</v>
      </c>
      <c r="DL374" s="328">
        <v>0</v>
      </c>
      <c r="DM374" s="328">
        <v>0</v>
      </c>
      <c r="DN374" s="328">
        <v>0</v>
      </c>
      <c r="DO374" s="328" t="str">
        <v>20230131_1336</v>
      </c>
      <c r="DP374" s="328">
        <v>4</v>
      </c>
      <c r="EW374" s="436">
        <v>372</v>
      </c>
    </row>
    <row r="375" spans="81:153" x14ac:dyDescent="0.3">
      <c r="CD375" s="313">
        <v>0</v>
      </c>
      <c r="CE375" s="313" t="str">
        <v>P6.1e</v>
      </c>
      <c r="CF375"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375" s="313"/>
      <c r="CH375" s="313"/>
      <c r="CI375" s="313"/>
      <c r="CJ375" s="313"/>
      <c r="CK375" s="313"/>
      <c r="CL375" s="313"/>
      <c r="CM375" s="313"/>
      <c r="CN375" s="313">
        <v>0</v>
      </c>
      <c r="CO375" s="319" t="b">
        <f t="shared" si="142"/>
        <v>0</v>
      </c>
      <c r="CP375" s="319" t="b">
        <f t="shared" si="143"/>
        <v>0</v>
      </c>
      <c r="CQ375" s="319" t="b">
        <f t="shared" si="145"/>
        <v>0</v>
      </c>
      <c r="CR375" s="319" t="b">
        <f t="shared" si="130"/>
        <v>0</v>
      </c>
      <c r="CS375" s="430" t="b">
        <f t="shared" si="134"/>
        <v>0</v>
      </c>
      <c r="CT375" s="302" t="str">
        <f t="shared" si="135"/>
        <v/>
      </c>
      <c r="CU375" s="302" t="b">
        <f t="shared" si="136"/>
        <v>1</v>
      </c>
      <c r="CV375" s="319" t="b">
        <f t="shared" si="137"/>
        <v>0</v>
      </c>
      <c r="CW375" s="302" t="str">
        <f>'Forside og oppsummering'!$K$2</f>
        <v>20230131_1336</v>
      </c>
      <c r="CX375" s="302">
        <f t="shared" si="138"/>
        <v>4</v>
      </c>
      <c r="CY375" s="302" t="str">
        <f t="shared" si="139"/>
        <v/>
      </c>
      <c r="CZ375" s="435" t="str">
        <f t="shared" si="131"/>
        <v>P6.1e</v>
      </c>
      <c r="DA375" s="330">
        <f>'Forside og oppsummering'!$E$23</f>
        <v>0</v>
      </c>
      <c r="DB375" s="302" t="str">
        <f t="shared" si="140"/>
        <v>Prosjekt 6</v>
      </c>
      <c r="DC375" s="330" t="str">
        <f t="shared" si="132"/>
        <v>Overordnede prosjektdetaljer</v>
      </c>
      <c r="DD375" s="431" t="str">
        <f t="shared" si="133"/>
        <v>P6.1e</v>
      </c>
      <c r="DE375" s="302" t="str">
        <f t="shared" si="144"/>
        <v>P_.1e</v>
      </c>
      <c r="DF375" s="302" t="str">
        <f t="shared" si="141"/>
        <v>Status for tjenesteutviklingsprosjektet
- Besvares dersom dette er videreføring av et eksisterende tjenesteutviklingsprosjekt 
- Beskriv kort hva som er status for tjenesteutviklingsprosjektet og hvordan det går sammenlignet med den opprinnelige fremdriftsplanen</v>
      </c>
      <c r="DG375" s="328">
        <v>0</v>
      </c>
      <c r="DH375" s="328">
        <v>0</v>
      </c>
      <c r="DI375" s="328">
        <v>0</v>
      </c>
      <c r="DJ375" s="328">
        <v>0</v>
      </c>
      <c r="DK375" s="328">
        <v>0</v>
      </c>
      <c r="DL375" s="328">
        <v>0</v>
      </c>
      <c r="DM375" s="328">
        <v>0</v>
      </c>
      <c r="DN375" s="328">
        <v>0</v>
      </c>
      <c r="DO375" s="328" t="str">
        <v>20230131_1336</v>
      </c>
      <c r="DP375" s="328">
        <v>4</v>
      </c>
      <c r="EW375" s="275">
        <v>373</v>
      </c>
    </row>
    <row r="376" spans="81:153" x14ac:dyDescent="0.3">
      <c r="CD376" s="313">
        <v>0</v>
      </c>
      <c r="CE376" s="313">
        <v>0</v>
      </c>
      <c r="CF376" s="313">
        <v>0</v>
      </c>
      <c r="CG376" s="313"/>
      <c r="CH376" s="313"/>
      <c r="CI376" s="313"/>
      <c r="CJ376" s="313"/>
      <c r="CK376" s="313"/>
      <c r="CL376" s="313"/>
      <c r="CM376" s="313"/>
      <c r="CN376" s="313">
        <v>0</v>
      </c>
      <c r="CO376" s="319" t="b">
        <f t="shared" si="142"/>
        <v>0</v>
      </c>
      <c r="CP376" s="319" t="b">
        <f t="shared" si="143"/>
        <v>0</v>
      </c>
      <c r="CQ376" s="319" t="b">
        <f t="shared" si="145"/>
        <v>0</v>
      </c>
      <c r="CR376" s="319" t="b">
        <f t="shared" si="130"/>
        <v>1</v>
      </c>
      <c r="CS376" s="430" t="b">
        <f t="shared" si="134"/>
        <v>1</v>
      </c>
      <c r="CT376" s="302" t="str">
        <f t="shared" si="135"/>
        <v/>
      </c>
      <c r="CU376" s="302" t="b">
        <f t="shared" si="136"/>
        <v>1</v>
      </c>
      <c r="CV376" s="319" t="b">
        <f t="shared" si="137"/>
        <v>0</v>
      </c>
      <c r="CW376" s="302" t="str">
        <f>'Forside og oppsummering'!$K$2</f>
        <v>20230131_1336</v>
      </c>
      <c r="CX376" s="302">
        <f t="shared" si="138"/>
        <v>6</v>
      </c>
      <c r="CY376" s="302" t="str">
        <f t="shared" si="139"/>
        <v/>
      </c>
      <c r="CZ376" s="435">
        <f t="shared" si="131"/>
        <v>0</v>
      </c>
      <c r="DA376" s="330">
        <f>'Forside og oppsummering'!$E$23</f>
        <v>0</v>
      </c>
      <c r="DB376" s="302" t="str">
        <f t="shared" si="140"/>
        <v>Prosjekt 6</v>
      </c>
      <c r="DC376" s="330" t="str">
        <f t="shared" si="132"/>
        <v>Overordnede prosjektdetaljer</v>
      </c>
      <c r="DD376" s="431" t="str">
        <f t="shared" si="133"/>
        <v>P6.1e_end</v>
      </c>
      <c r="DE376" s="302" t="str">
        <f t="shared" si="144"/>
        <v>P_.1e_end</v>
      </c>
      <c r="DF376" s="302" t="str">
        <f t="shared" si="141"/>
        <v/>
      </c>
      <c r="DG376" s="328">
        <v>0</v>
      </c>
      <c r="DH376" s="328">
        <v>0</v>
      </c>
      <c r="DI376" s="328">
        <v>0</v>
      </c>
      <c r="DJ376" s="328">
        <v>0</v>
      </c>
      <c r="DK376" s="328">
        <v>0</v>
      </c>
      <c r="DL376" s="328">
        <v>0</v>
      </c>
      <c r="DM376" s="328">
        <v>0</v>
      </c>
      <c r="DN376" s="328">
        <v>0</v>
      </c>
      <c r="DO376" s="328" t="str">
        <v>20230131_1336</v>
      </c>
      <c r="DP376" s="328">
        <v>6</v>
      </c>
      <c r="EW376" s="275">
        <v>374</v>
      </c>
    </row>
    <row r="377" spans="81:153" x14ac:dyDescent="0.3">
      <c r="CD377" s="313" t="str">
        <v>P6.2</v>
      </c>
      <c r="CE377" s="313" t="str">
        <v>Tema for tjenesteutviklingsprosjekt 6.</v>
      </c>
      <c r="CF377" s="313">
        <v>0</v>
      </c>
      <c r="CG377" s="313"/>
      <c r="CH377" s="313"/>
      <c r="CI377" s="313"/>
      <c r="CJ377" s="313"/>
      <c r="CK377" s="313"/>
      <c r="CL377" s="313"/>
      <c r="CM377" s="313"/>
      <c r="CN377" s="313">
        <v>0</v>
      </c>
      <c r="CO377" s="319" t="b">
        <f t="shared" si="142"/>
        <v>1</v>
      </c>
      <c r="CP377" s="319" t="b">
        <f t="shared" si="143"/>
        <v>0</v>
      </c>
      <c r="CQ377" s="319" t="b">
        <f t="shared" si="145"/>
        <v>0</v>
      </c>
      <c r="CR377" s="319" t="b">
        <f t="shared" si="130"/>
        <v>0</v>
      </c>
      <c r="CS377" s="430" t="b">
        <f t="shared" si="134"/>
        <v>0</v>
      </c>
      <c r="CT377" s="302" t="str">
        <f t="shared" si="135"/>
        <v/>
      </c>
      <c r="CU377" s="302" t="b">
        <f t="shared" si="136"/>
        <v>1</v>
      </c>
      <c r="CV377" s="319" t="b">
        <f t="shared" si="137"/>
        <v>0</v>
      </c>
      <c r="CW377" s="302" t="str">
        <f>'Forside og oppsummering'!$K$2</f>
        <v>20230131_1336</v>
      </c>
      <c r="CX377" s="302">
        <f t="shared" si="138"/>
        <v>2</v>
      </c>
      <c r="CY377" s="302" t="str">
        <f t="shared" si="139"/>
        <v/>
      </c>
      <c r="CZ377" s="435" t="str">
        <f t="shared" si="131"/>
        <v>P6.2</v>
      </c>
      <c r="DA377" s="330">
        <f>'Forside og oppsummering'!$E$23</f>
        <v>0</v>
      </c>
      <c r="DB377" s="302" t="str">
        <f t="shared" si="140"/>
        <v>Prosjekt 6</v>
      </c>
      <c r="DC377" s="330" t="str">
        <f t="shared" si="132"/>
        <v>Tema for tjenesteutviklingsprosjekt 6.</v>
      </c>
      <c r="DD377" s="431" t="str">
        <f t="shared" si="133"/>
        <v>P6.2</v>
      </c>
      <c r="DE377" s="302" t="str">
        <f t="shared" si="144"/>
        <v>P_.2</v>
      </c>
      <c r="DF377" s="302">
        <f t="shared" si="141"/>
        <v>0</v>
      </c>
      <c r="DG377" s="328">
        <v>0</v>
      </c>
      <c r="DH377" s="328">
        <v>0</v>
      </c>
      <c r="DI377" s="328">
        <v>0</v>
      </c>
      <c r="DJ377" s="328">
        <v>0</v>
      </c>
      <c r="DK377" s="328">
        <v>0</v>
      </c>
      <c r="DL377" s="328">
        <v>0</v>
      </c>
      <c r="DM377" s="328">
        <v>0</v>
      </c>
      <c r="DN377" s="328">
        <v>0</v>
      </c>
      <c r="DO377" s="328" t="str">
        <v>20230131_1336</v>
      </c>
      <c r="DP377" s="328">
        <v>2</v>
      </c>
      <c r="EW377" s="275">
        <v>375</v>
      </c>
    </row>
    <row r="378" spans="81:153" x14ac:dyDescent="0.3">
      <c r="CD378" s="313">
        <v>0</v>
      </c>
      <c r="CE378" s="313" t="str">
        <v>Det er kun mulig å markere et tema. Velg temaet som er mest dekkende for prosjektets innretning med "Ja".</v>
      </c>
      <c r="CF378" s="313">
        <v>0</v>
      </c>
      <c r="CG378" s="313"/>
      <c r="CH378" s="313"/>
      <c r="CI378" s="313"/>
      <c r="CJ378" s="313"/>
      <c r="CK378" s="313"/>
      <c r="CL378" s="313"/>
      <c r="CM378" s="313"/>
      <c r="CN378" s="313">
        <v>0</v>
      </c>
      <c r="CO378" s="319" t="b">
        <f t="shared" si="142"/>
        <v>0</v>
      </c>
      <c r="CP378" s="319" t="b">
        <f t="shared" si="143"/>
        <v>0</v>
      </c>
      <c r="CQ378" s="319" t="b">
        <f t="shared" si="145"/>
        <v>0</v>
      </c>
      <c r="CR378" s="319" t="b">
        <f t="shared" si="130"/>
        <v>1</v>
      </c>
      <c r="CS378" s="430" t="b">
        <f t="shared" si="134"/>
        <v>0</v>
      </c>
      <c r="CT378" s="302" t="str">
        <f t="shared" si="135"/>
        <v/>
      </c>
      <c r="CU378" s="302" t="b">
        <f t="shared" si="136"/>
        <v>1</v>
      </c>
      <c r="CV378" s="319" t="b">
        <f t="shared" si="137"/>
        <v>0</v>
      </c>
      <c r="CW378" s="302" t="str">
        <f>'Forside og oppsummering'!$K$2</f>
        <v>20230131_1336</v>
      </c>
      <c r="CX378" s="302">
        <f t="shared" si="138"/>
        <v>4</v>
      </c>
      <c r="CY378" s="302" t="str">
        <f t="shared" si="139"/>
        <v/>
      </c>
      <c r="CZ378" s="435" t="str">
        <f t="shared" si="131"/>
        <v>Det er kun mulig å markere et tema. Velg temaet som er mest dekkende for prosjektets innretning med "Ja".</v>
      </c>
      <c r="DA378" s="330">
        <f>'Forside og oppsummering'!$E$23</f>
        <v>0</v>
      </c>
      <c r="DB378" s="302" t="str">
        <f t="shared" si="140"/>
        <v>Prosjekt 6</v>
      </c>
      <c r="DC378" s="330" t="str">
        <f t="shared" si="132"/>
        <v>Tema for tjenesteutviklingsprosjekt 6.</v>
      </c>
      <c r="DD378" s="431" t="str">
        <f t="shared" si="133"/>
        <v>Det er kun mulig å markere et tema. Velg temaet som er mest dekkende for prosjektets innretning med "Ja".</v>
      </c>
      <c r="DE378" s="302" t="str">
        <f t="shared" si="144"/>
        <v>P_t er kun mulig å markere et tema. Velg temaet som er mest dekkende for prosjektets innretning med "Ja".</v>
      </c>
      <c r="DF378" s="302">
        <f t="shared" si="141"/>
        <v>0</v>
      </c>
      <c r="DG378" s="328">
        <v>0</v>
      </c>
      <c r="DH378" s="328">
        <v>0</v>
      </c>
      <c r="DI378" s="328">
        <v>0</v>
      </c>
      <c r="DJ378" s="328">
        <v>0</v>
      </c>
      <c r="DK378" s="328">
        <v>0</v>
      </c>
      <c r="DL378" s="328">
        <v>0</v>
      </c>
      <c r="DM378" s="328">
        <v>0</v>
      </c>
      <c r="DN378" s="328">
        <v>0</v>
      </c>
      <c r="DO378" s="328" t="str">
        <v>20230131_1336</v>
      </c>
      <c r="DP378" s="328">
        <v>4</v>
      </c>
      <c r="EW378" s="275">
        <v>376</v>
      </c>
    </row>
    <row r="379" spans="81:153" x14ac:dyDescent="0.3">
      <c r="CD379" s="313">
        <v>0</v>
      </c>
      <c r="CE379" s="313" t="str">
        <v>P6.2a</v>
      </c>
      <c r="CF379" s="313" t="str">
        <v>Heltid og faste stillinger</v>
      </c>
      <c r="CG379" s="313"/>
      <c r="CH379" s="313"/>
      <c r="CI379" s="313"/>
      <c r="CJ379" s="313"/>
      <c r="CK379" s="313"/>
      <c r="CL379" s="313"/>
      <c r="CM379" s="313"/>
      <c r="CN379" s="313">
        <v>0</v>
      </c>
      <c r="CO379" s="319" t="b">
        <f t="shared" si="142"/>
        <v>0</v>
      </c>
      <c r="CP379" s="319" t="b">
        <f t="shared" si="143"/>
        <v>0</v>
      </c>
      <c r="CQ379" s="319" t="b">
        <f t="shared" si="145"/>
        <v>0</v>
      </c>
      <c r="CR379" s="319" t="b">
        <f t="shared" si="130"/>
        <v>0</v>
      </c>
      <c r="CS379" s="430" t="b">
        <f t="shared" si="134"/>
        <v>0</v>
      </c>
      <c r="CT379" s="302" t="str">
        <f t="shared" si="135"/>
        <v/>
      </c>
      <c r="CU379" s="302" t="b">
        <f t="shared" si="136"/>
        <v>1</v>
      </c>
      <c r="CV379" s="319" t="b">
        <f t="shared" si="137"/>
        <v>0</v>
      </c>
      <c r="CW379" s="302" t="str">
        <f>'Forside og oppsummering'!$K$2</f>
        <v>20230131_1336</v>
      </c>
      <c r="CX379" s="302">
        <f t="shared" si="138"/>
        <v>4</v>
      </c>
      <c r="CY379" s="302" t="str">
        <f t="shared" si="139"/>
        <v/>
      </c>
      <c r="CZ379" s="435" t="str">
        <f t="shared" si="131"/>
        <v>P6.2a</v>
      </c>
      <c r="DA379" s="330">
        <f>'Forside og oppsummering'!$E$23</f>
        <v>0</v>
      </c>
      <c r="DB379" s="302" t="str">
        <f t="shared" si="140"/>
        <v>Prosjekt 6</v>
      </c>
      <c r="DC379" s="330" t="str">
        <f t="shared" si="132"/>
        <v>Tema for tjenesteutviklingsprosjekt 6.</v>
      </c>
      <c r="DD379" s="431" t="str">
        <f t="shared" si="133"/>
        <v>P6.2a</v>
      </c>
      <c r="DE379" s="302" t="str">
        <f t="shared" si="144"/>
        <v>P_.2a</v>
      </c>
      <c r="DF379" s="302" t="str">
        <f t="shared" si="141"/>
        <v>Heltid og faste stillinger</v>
      </c>
      <c r="DG379" s="328">
        <v>0</v>
      </c>
      <c r="DH379" s="328">
        <v>0</v>
      </c>
      <c r="DI379" s="328">
        <v>0</v>
      </c>
      <c r="DJ379" s="328">
        <v>0</v>
      </c>
      <c r="DK379" s="328">
        <v>0</v>
      </c>
      <c r="DL379" s="328">
        <v>0</v>
      </c>
      <c r="DM379" s="328">
        <v>0</v>
      </c>
      <c r="DN379" s="328">
        <v>0</v>
      </c>
      <c r="DO379" s="328" t="str">
        <v>20230131_1336</v>
      </c>
      <c r="DP379" s="328">
        <v>4</v>
      </c>
      <c r="EW379" s="275">
        <v>377</v>
      </c>
    </row>
    <row r="380" spans="81:153" x14ac:dyDescent="0.3">
      <c r="CD380" s="313">
        <v>0</v>
      </c>
      <c r="CE380" s="313" t="str">
        <v>P6.2b</v>
      </c>
      <c r="CF380" s="313" t="str">
        <v>Brukermedvirkning og samspill med pårørende</v>
      </c>
      <c r="CG380" s="313"/>
      <c r="CH380" s="313"/>
      <c r="CI380" s="313"/>
      <c r="CJ380" s="313"/>
      <c r="CK380" s="313"/>
      <c r="CL380" s="313"/>
      <c r="CM380" s="313"/>
      <c r="CN380" s="313">
        <v>0</v>
      </c>
      <c r="CO380" s="319" t="b">
        <f t="shared" si="142"/>
        <v>0</v>
      </c>
      <c r="CP380" s="319" t="b">
        <f t="shared" si="143"/>
        <v>0</v>
      </c>
      <c r="CQ380" s="319" t="b">
        <f t="shared" si="145"/>
        <v>0</v>
      </c>
      <c r="CR380" s="319" t="b">
        <f t="shared" si="130"/>
        <v>0</v>
      </c>
      <c r="CS380" s="430" t="b">
        <f t="shared" si="134"/>
        <v>0</v>
      </c>
      <c r="CT380" s="302" t="str">
        <f t="shared" si="135"/>
        <v/>
      </c>
      <c r="CU380" s="302" t="b">
        <f t="shared" si="136"/>
        <v>1</v>
      </c>
      <c r="CV380" s="319" t="b">
        <f t="shared" si="137"/>
        <v>0</v>
      </c>
      <c r="CW380" s="302" t="str">
        <f>'Forside og oppsummering'!$K$2</f>
        <v>20230131_1336</v>
      </c>
      <c r="CX380" s="302">
        <f t="shared" si="138"/>
        <v>4</v>
      </c>
      <c r="CY380" s="302" t="str">
        <f t="shared" si="139"/>
        <v/>
      </c>
      <c r="CZ380" s="435" t="str">
        <f t="shared" si="131"/>
        <v>P6.2b</v>
      </c>
      <c r="DA380" s="330">
        <f>'Forside og oppsummering'!$E$23</f>
        <v>0</v>
      </c>
      <c r="DB380" s="302" t="str">
        <f t="shared" si="140"/>
        <v>Prosjekt 6</v>
      </c>
      <c r="DC380" s="330" t="str">
        <f t="shared" si="132"/>
        <v>Tema for tjenesteutviklingsprosjekt 6.</v>
      </c>
      <c r="DD380" s="431" t="str">
        <f t="shared" si="133"/>
        <v>P6.2b</v>
      </c>
      <c r="DE380" s="302" t="str">
        <f t="shared" si="144"/>
        <v>P_.2b</v>
      </c>
      <c r="DF380" s="302" t="str">
        <f t="shared" si="141"/>
        <v>Brukermedvirkning og samspill med pårørende</v>
      </c>
      <c r="DG380" s="328">
        <v>0</v>
      </c>
      <c r="DH380" s="328">
        <v>0</v>
      </c>
      <c r="DI380" s="328">
        <v>0</v>
      </c>
      <c r="DJ380" s="328">
        <v>0</v>
      </c>
      <c r="DK380" s="328">
        <v>0</v>
      </c>
      <c r="DL380" s="328">
        <v>0</v>
      </c>
      <c r="DM380" s="328">
        <v>0</v>
      </c>
      <c r="DN380" s="328">
        <v>0</v>
      </c>
      <c r="DO380" s="328" t="str">
        <v>20230131_1336</v>
      </c>
      <c r="DP380" s="328">
        <v>4</v>
      </c>
      <c r="EW380" s="275">
        <v>378</v>
      </c>
    </row>
    <row r="381" spans="81:153" x14ac:dyDescent="0.3">
      <c r="CD381" s="313">
        <v>0</v>
      </c>
      <c r="CE381" s="313" t="str">
        <v>P6.2c</v>
      </c>
      <c r="CF381" s="313" t="str">
        <v>Ledelse og fagutvikling</v>
      </c>
      <c r="CG381" s="313"/>
      <c r="CH381" s="313"/>
      <c r="CI381" s="313"/>
      <c r="CJ381" s="313"/>
      <c r="CK381" s="313"/>
      <c r="CL381" s="313"/>
      <c r="CM381" s="313"/>
      <c r="CN381" s="313">
        <v>0</v>
      </c>
      <c r="CO381" s="319" t="b">
        <f t="shared" si="142"/>
        <v>0</v>
      </c>
      <c r="CP381" s="319" t="b">
        <f t="shared" si="143"/>
        <v>0</v>
      </c>
      <c r="CQ381" s="319" t="b">
        <f t="shared" si="145"/>
        <v>0</v>
      </c>
      <c r="CR381" s="319" t="b">
        <f t="shared" si="130"/>
        <v>0</v>
      </c>
      <c r="CS381" s="430" t="b">
        <f t="shared" si="134"/>
        <v>0</v>
      </c>
      <c r="CT381" s="302" t="str">
        <f t="shared" si="135"/>
        <v/>
      </c>
      <c r="CU381" s="302" t="b">
        <f t="shared" si="136"/>
        <v>1</v>
      </c>
      <c r="CV381" s="319" t="b">
        <f t="shared" si="137"/>
        <v>0</v>
      </c>
      <c r="CW381" s="302" t="str">
        <f>'Forside og oppsummering'!$K$2</f>
        <v>20230131_1336</v>
      </c>
      <c r="CX381" s="302">
        <f t="shared" si="138"/>
        <v>4</v>
      </c>
      <c r="CY381" s="302" t="str">
        <f t="shared" si="139"/>
        <v/>
      </c>
      <c r="CZ381" s="435" t="str">
        <f t="shared" si="131"/>
        <v>P6.2c</v>
      </c>
      <c r="DA381" s="330">
        <f>'Forside og oppsummering'!$E$23</f>
        <v>0</v>
      </c>
      <c r="DB381" s="302" t="str">
        <f t="shared" si="140"/>
        <v>Prosjekt 6</v>
      </c>
      <c r="DC381" s="330" t="str">
        <f t="shared" si="132"/>
        <v>Tema for tjenesteutviklingsprosjekt 6.</v>
      </c>
      <c r="DD381" s="431" t="str">
        <f t="shared" si="133"/>
        <v>P6.2c</v>
      </c>
      <c r="DE381" s="302" t="str">
        <f t="shared" si="144"/>
        <v>P_.2c</v>
      </c>
      <c r="DF381" s="302" t="str">
        <f t="shared" si="141"/>
        <v>Ledelse og fagutvikling</v>
      </c>
      <c r="DG381" s="328">
        <v>0</v>
      </c>
      <c r="DH381" s="328">
        <v>0</v>
      </c>
      <c r="DI381" s="328">
        <v>0</v>
      </c>
      <c r="DJ381" s="328">
        <v>0</v>
      </c>
      <c r="DK381" s="328">
        <v>0</v>
      </c>
      <c r="DL381" s="328">
        <v>0</v>
      </c>
      <c r="DM381" s="328">
        <v>0</v>
      </c>
      <c r="DN381" s="328">
        <v>0</v>
      </c>
      <c r="DO381" s="328" t="str">
        <v>20230131_1336</v>
      </c>
      <c r="DP381" s="328">
        <v>4</v>
      </c>
      <c r="EW381" s="436">
        <v>379</v>
      </c>
    </row>
    <row r="382" spans="81:153" x14ac:dyDescent="0.3">
      <c r="CD382" s="313">
        <v>0</v>
      </c>
      <c r="CE382" s="313" t="str">
        <v>P6.2d</v>
      </c>
      <c r="CF382" s="313" t="str">
        <v>Strategisk kompetanseutvikling og livslang læring</v>
      </c>
      <c r="CG382" s="313"/>
      <c r="CH382" s="313"/>
      <c r="CI382" s="313"/>
      <c r="CJ382" s="313"/>
      <c r="CK382" s="313"/>
      <c r="CL382" s="313"/>
      <c r="CM382" s="313"/>
      <c r="CN382" s="313">
        <v>0</v>
      </c>
      <c r="CO382" s="319" t="b">
        <f t="shared" si="142"/>
        <v>0</v>
      </c>
      <c r="CP382" s="319" t="b">
        <f t="shared" si="143"/>
        <v>0</v>
      </c>
      <c r="CQ382" s="319" t="b">
        <f t="shared" si="145"/>
        <v>0</v>
      </c>
      <c r="CR382" s="319" t="b">
        <f t="shared" si="130"/>
        <v>0</v>
      </c>
      <c r="CS382" s="430" t="b">
        <f t="shared" si="134"/>
        <v>0</v>
      </c>
      <c r="CT382" s="302" t="str">
        <f t="shared" si="135"/>
        <v/>
      </c>
      <c r="CU382" s="302" t="b">
        <f t="shared" si="136"/>
        <v>1</v>
      </c>
      <c r="CV382" s="319" t="b">
        <f t="shared" si="137"/>
        <v>0</v>
      </c>
      <c r="CW382" s="302" t="str">
        <f>'Forside og oppsummering'!$K$2</f>
        <v>20230131_1336</v>
      </c>
      <c r="CX382" s="302">
        <f t="shared" si="138"/>
        <v>4</v>
      </c>
      <c r="CY382" s="302" t="str">
        <f t="shared" si="139"/>
        <v/>
      </c>
      <c r="CZ382" s="435" t="str">
        <f t="shared" si="131"/>
        <v>P6.2d</v>
      </c>
      <c r="DA382" s="330">
        <f>'Forside og oppsummering'!$E$23</f>
        <v>0</v>
      </c>
      <c r="DB382" s="302" t="str">
        <f t="shared" si="140"/>
        <v>Prosjekt 6</v>
      </c>
      <c r="DC382" s="330" t="str">
        <f t="shared" si="132"/>
        <v>Tema for tjenesteutviklingsprosjekt 6.</v>
      </c>
      <c r="DD382" s="431" t="str">
        <f t="shared" si="133"/>
        <v>P6.2d</v>
      </c>
      <c r="DE382" s="302" t="str">
        <f t="shared" si="144"/>
        <v>P_.2d</v>
      </c>
      <c r="DF382" s="302" t="str">
        <f t="shared" si="141"/>
        <v>Strategisk kompetanseutvikling og livslang læring</v>
      </c>
      <c r="DG382" s="328">
        <v>0</v>
      </c>
      <c r="DH382" s="328">
        <v>0</v>
      </c>
      <c r="DI382" s="328">
        <v>0</v>
      </c>
      <c r="DJ382" s="328">
        <v>0</v>
      </c>
      <c r="DK382" s="328">
        <v>0</v>
      </c>
      <c r="DL382" s="328">
        <v>0</v>
      </c>
      <c r="DM382" s="328">
        <v>0</v>
      </c>
      <c r="DN382" s="328">
        <v>0</v>
      </c>
      <c r="DO382" s="328" t="str">
        <v>20230131_1336</v>
      </c>
      <c r="DP382" s="328">
        <v>4</v>
      </c>
      <c r="EW382" s="275">
        <v>380</v>
      </c>
    </row>
    <row r="383" spans="81:153" x14ac:dyDescent="0.3">
      <c r="CD383" s="313">
        <v>0</v>
      </c>
      <c r="CE383" s="313" t="str">
        <v>P6.2e</v>
      </c>
      <c r="CF383" s="313" t="str">
        <v>Organisering av tjenester og oppgaver med vekt på tverrfaglighet</v>
      </c>
      <c r="CG383" s="313"/>
      <c r="CH383" s="313"/>
      <c r="CI383" s="313"/>
      <c r="CJ383" s="313"/>
      <c r="CK383" s="313"/>
      <c r="CL383" s="313"/>
      <c r="CM383" s="313"/>
      <c r="CN383" s="313">
        <v>0</v>
      </c>
      <c r="CO383" s="319" t="b">
        <f t="shared" si="142"/>
        <v>0</v>
      </c>
      <c r="CP383" s="319" t="b">
        <f t="shared" si="143"/>
        <v>0</v>
      </c>
      <c r="CQ383" s="319" t="b">
        <f t="shared" si="145"/>
        <v>0</v>
      </c>
      <c r="CR383" s="319" t="b">
        <f t="shared" si="130"/>
        <v>0</v>
      </c>
      <c r="CS383" s="430" t="b">
        <f t="shared" si="134"/>
        <v>0</v>
      </c>
      <c r="CT383" s="302" t="str">
        <f t="shared" si="135"/>
        <v/>
      </c>
      <c r="CU383" s="302" t="b">
        <f t="shared" si="136"/>
        <v>1</v>
      </c>
      <c r="CV383" s="319" t="b">
        <f t="shared" si="137"/>
        <v>0</v>
      </c>
      <c r="CW383" s="302" t="str">
        <f>'Forside og oppsummering'!$K$2</f>
        <v>20230131_1336</v>
      </c>
      <c r="CX383" s="302">
        <f t="shared" si="138"/>
        <v>4</v>
      </c>
      <c r="CY383" s="302" t="str">
        <f t="shared" si="139"/>
        <v/>
      </c>
      <c r="CZ383" s="435" t="str">
        <f t="shared" si="131"/>
        <v>P6.2e</v>
      </c>
      <c r="DA383" s="330">
        <f>'Forside og oppsummering'!$E$23</f>
        <v>0</v>
      </c>
      <c r="DB383" s="302" t="str">
        <f t="shared" si="140"/>
        <v>Prosjekt 6</v>
      </c>
      <c r="DC383" s="330" t="str">
        <f t="shared" si="132"/>
        <v>Tema for tjenesteutviklingsprosjekt 6.</v>
      </c>
      <c r="DD383" s="431" t="str">
        <f t="shared" si="133"/>
        <v>P6.2e</v>
      </c>
      <c r="DE383" s="302" t="str">
        <f t="shared" si="144"/>
        <v>P_.2e</v>
      </c>
      <c r="DF383" s="302" t="str">
        <f t="shared" si="141"/>
        <v>Organisering av tjenester og oppgaver med vekt på tverrfaglighet</v>
      </c>
      <c r="DG383" s="328">
        <v>0</v>
      </c>
      <c r="DH383" s="328">
        <v>0</v>
      </c>
      <c r="DI383" s="328">
        <v>0</v>
      </c>
      <c r="DJ383" s="328">
        <v>0</v>
      </c>
      <c r="DK383" s="328">
        <v>0</v>
      </c>
      <c r="DL383" s="328">
        <v>0</v>
      </c>
      <c r="DM383" s="328">
        <v>0</v>
      </c>
      <c r="DN383" s="328">
        <v>0</v>
      </c>
      <c r="DO383" s="328" t="str">
        <v>20230131_1336</v>
      </c>
      <c r="DP383" s="328">
        <v>4</v>
      </c>
      <c r="EW383" s="275">
        <v>381</v>
      </c>
    </row>
    <row r="384" spans="81:153" x14ac:dyDescent="0.3">
      <c r="CD384" s="313">
        <v>0</v>
      </c>
      <c r="CE384" s="313" t="str">
        <v>P6.2f</v>
      </c>
      <c r="CF384" s="313" t="str">
        <v>Etablering av praksisplasser</v>
      </c>
      <c r="CG384" s="313"/>
      <c r="CH384" s="313"/>
      <c r="CI384" s="313"/>
      <c r="CJ384" s="313"/>
      <c r="CK384" s="313"/>
      <c r="CL384" s="313"/>
      <c r="CM384" s="313"/>
      <c r="CN384" s="313">
        <v>0</v>
      </c>
      <c r="CO384" s="319" t="b">
        <f t="shared" si="142"/>
        <v>0</v>
      </c>
      <c r="CP384" s="319" t="b">
        <f t="shared" si="143"/>
        <v>0</v>
      </c>
      <c r="CQ384" s="319" t="b">
        <f t="shared" si="145"/>
        <v>0</v>
      </c>
      <c r="CR384" s="319" t="b">
        <f t="shared" si="130"/>
        <v>0</v>
      </c>
      <c r="CS384" s="430" t="b">
        <f t="shared" si="134"/>
        <v>0</v>
      </c>
      <c r="CT384" s="302" t="str">
        <f t="shared" si="135"/>
        <v/>
      </c>
      <c r="CU384" s="302" t="b">
        <f t="shared" si="136"/>
        <v>1</v>
      </c>
      <c r="CV384" s="319" t="b">
        <f t="shared" si="137"/>
        <v>0</v>
      </c>
      <c r="CW384" s="302" t="str">
        <f>'Forside og oppsummering'!$K$2</f>
        <v>20230131_1336</v>
      </c>
      <c r="CX384" s="302">
        <f t="shared" si="138"/>
        <v>4</v>
      </c>
      <c r="CY384" s="302" t="str">
        <f t="shared" si="139"/>
        <v/>
      </c>
      <c r="CZ384" s="435" t="str">
        <f t="shared" si="131"/>
        <v>P6.2f</v>
      </c>
      <c r="DA384" s="330">
        <f>'Forside og oppsummering'!$E$23</f>
        <v>0</v>
      </c>
      <c r="DB384" s="302" t="str">
        <f t="shared" si="140"/>
        <v>Prosjekt 6</v>
      </c>
      <c r="DC384" s="330" t="str">
        <f t="shared" si="132"/>
        <v>Tema for tjenesteutviklingsprosjekt 6.</v>
      </c>
      <c r="DD384" s="431" t="str">
        <f t="shared" si="133"/>
        <v>P6.2f</v>
      </c>
      <c r="DE384" s="302" t="str">
        <f t="shared" si="144"/>
        <v>P_.2f</v>
      </c>
      <c r="DF384" s="302" t="str">
        <f t="shared" si="141"/>
        <v>Etablering av praksisplasser</v>
      </c>
      <c r="DG384" s="328">
        <v>0</v>
      </c>
      <c r="DH384" s="328">
        <v>0</v>
      </c>
      <c r="DI384" s="328">
        <v>0</v>
      </c>
      <c r="DJ384" s="328">
        <v>0</v>
      </c>
      <c r="DK384" s="328">
        <v>0</v>
      </c>
      <c r="DL384" s="328">
        <v>0</v>
      </c>
      <c r="DM384" s="328">
        <v>0</v>
      </c>
      <c r="DN384" s="328">
        <v>0</v>
      </c>
      <c r="DO384" s="328" t="str">
        <v>20230131_1336</v>
      </c>
      <c r="DP384" s="328">
        <v>4</v>
      </c>
      <c r="EW384" s="275">
        <v>382</v>
      </c>
    </row>
    <row r="385" spans="82:153" x14ac:dyDescent="0.3">
      <c r="CD385" s="313">
        <v>0</v>
      </c>
      <c r="CE385" s="313" t="str">
        <v>P6.2g</v>
      </c>
      <c r="CF385" s="313" t="str">
        <v>Involvering av frivillige, lokalsamfunn og næringsliv.</v>
      </c>
      <c r="CG385" s="313"/>
      <c r="CH385" s="313"/>
      <c r="CI385" s="313"/>
      <c r="CJ385" s="313"/>
      <c r="CK385" s="313"/>
      <c r="CL385" s="313"/>
      <c r="CM385" s="313"/>
      <c r="CN385" s="313">
        <v>0</v>
      </c>
      <c r="CO385" s="319" t="b">
        <f t="shared" si="142"/>
        <v>0</v>
      </c>
      <c r="CP385" s="319" t="b">
        <f t="shared" si="143"/>
        <v>0</v>
      </c>
      <c r="CQ385" s="319" t="b">
        <f t="shared" si="145"/>
        <v>0</v>
      </c>
      <c r="CR385" s="319" t="b">
        <f t="shared" si="130"/>
        <v>0</v>
      </c>
      <c r="CS385" s="430" t="b">
        <f t="shared" si="134"/>
        <v>0</v>
      </c>
      <c r="CT385" s="302" t="str">
        <f t="shared" si="135"/>
        <v/>
      </c>
      <c r="CU385" s="302" t="b">
        <f t="shared" si="136"/>
        <v>1</v>
      </c>
      <c r="CV385" s="319" t="b">
        <f t="shared" si="137"/>
        <v>0</v>
      </c>
      <c r="CW385" s="302" t="str">
        <f>'Forside og oppsummering'!$K$2</f>
        <v>20230131_1336</v>
      </c>
      <c r="CX385" s="302">
        <f t="shared" si="138"/>
        <v>4</v>
      </c>
      <c r="CY385" s="302" t="str">
        <f t="shared" si="139"/>
        <v/>
      </c>
      <c r="CZ385" s="435" t="str">
        <f t="shared" si="131"/>
        <v>P6.2g</v>
      </c>
      <c r="DA385" s="330">
        <f>'Forside og oppsummering'!$E$23</f>
        <v>0</v>
      </c>
      <c r="DB385" s="302" t="str">
        <f t="shared" si="140"/>
        <v>Prosjekt 6</v>
      </c>
      <c r="DC385" s="330" t="str">
        <f t="shared" si="132"/>
        <v>Tema for tjenesteutviklingsprosjekt 6.</v>
      </c>
      <c r="DD385" s="431" t="str">
        <f t="shared" si="133"/>
        <v>P6.2g</v>
      </c>
      <c r="DE385" s="302" t="str">
        <f t="shared" si="144"/>
        <v>P_.2g</v>
      </c>
      <c r="DF385" s="302" t="str">
        <f t="shared" si="141"/>
        <v>Involvering av frivillige, lokalsamfunn og næringsliv.</v>
      </c>
      <c r="DG385" s="328">
        <v>0</v>
      </c>
      <c r="DH385" s="328">
        <v>0</v>
      </c>
      <c r="DI385" s="328">
        <v>0</v>
      </c>
      <c r="DJ385" s="328">
        <v>0</v>
      </c>
      <c r="DK385" s="328">
        <v>0</v>
      </c>
      <c r="DL385" s="328">
        <v>0</v>
      </c>
      <c r="DM385" s="328">
        <v>0</v>
      </c>
      <c r="DN385" s="328">
        <v>0</v>
      </c>
      <c r="DO385" s="328" t="str">
        <v>20230131_1336</v>
      </c>
      <c r="DP385" s="328">
        <v>4</v>
      </c>
      <c r="EW385" s="275">
        <v>383</v>
      </c>
    </row>
    <row r="386" spans="82:153" x14ac:dyDescent="0.3">
      <c r="CD386" s="313">
        <v>0</v>
      </c>
      <c r="CE386" s="313" t="str">
        <v>P6.2h</v>
      </c>
      <c r="CF386" s="313" t="str">
        <v>Annet</v>
      </c>
      <c r="CG386" s="313"/>
      <c r="CH386" s="313"/>
      <c r="CI386" s="313"/>
      <c r="CJ386" s="313"/>
      <c r="CK386" s="313"/>
      <c r="CL386" s="313"/>
      <c r="CM386" s="313"/>
      <c r="CN386" s="313">
        <v>0</v>
      </c>
      <c r="CO386" s="319" t="b">
        <f t="shared" si="142"/>
        <v>0</v>
      </c>
      <c r="CP386" s="319" t="b">
        <f t="shared" si="143"/>
        <v>0</v>
      </c>
      <c r="CQ386" s="319" t="b">
        <f t="shared" si="145"/>
        <v>0</v>
      </c>
      <c r="CR386" s="319" t="b">
        <f t="shared" si="130"/>
        <v>0</v>
      </c>
      <c r="CS386" s="430" t="b">
        <f t="shared" si="134"/>
        <v>0</v>
      </c>
      <c r="CT386" s="302" t="str">
        <f t="shared" si="135"/>
        <v/>
      </c>
      <c r="CU386" s="302" t="b">
        <f t="shared" si="136"/>
        <v>1</v>
      </c>
      <c r="CV386" s="319" t="b">
        <f t="shared" si="137"/>
        <v>0</v>
      </c>
      <c r="CW386" s="302" t="str">
        <f>'Forside og oppsummering'!$K$2</f>
        <v>20230131_1336</v>
      </c>
      <c r="CX386" s="302">
        <f t="shared" si="138"/>
        <v>4</v>
      </c>
      <c r="CY386" s="302" t="str">
        <f t="shared" si="139"/>
        <v/>
      </c>
      <c r="CZ386" s="435" t="str">
        <f t="shared" si="131"/>
        <v>P6.2h</v>
      </c>
      <c r="DA386" s="330">
        <f>'Forside og oppsummering'!$E$23</f>
        <v>0</v>
      </c>
      <c r="DB386" s="302" t="str">
        <f t="shared" si="140"/>
        <v>Prosjekt 6</v>
      </c>
      <c r="DC386" s="330" t="str">
        <f t="shared" si="132"/>
        <v>Tema for tjenesteutviklingsprosjekt 6.</v>
      </c>
      <c r="DD386" s="431" t="str">
        <f t="shared" si="133"/>
        <v>P6.2h</v>
      </c>
      <c r="DE386" s="302" t="str">
        <f t="shared" si="144"/>
        <v>P_.2h</v>
      </c>
      <c r="DF386" s="302" t="str">
        <f t="shared" si="141"/>
        <v>Annet</v>
      </c>
      <c r="DG386" s="328">
        <v>0</v>
      </c>
      <c r="DH386" s="328">
        <v>0</v>
      </c>
      <c r="DI386" s="328">
        <v>0</v>
      </c>
      <c r="DJ386" s="328">
        <v>0</v>
      </c>
      <c r="DK386" s="328">
        <v>0</v>
      </c>
      <c r="DL386" s="328">
        <v>0</v>
      </c>
      <c r="DM386" s="328">
        <v>0</v>
      </c>
      <c r="DN386" s="328">
        <v>0</v>
      </c>
      <c r="DO386" s="328" t="str">
        <v>20230131_1336</v>
      </c>
      <c r="DP386" s="328">
        <v>4</v>
      </c>
      <c r="EW386" s="275">
        <v>384</v>
      </c>
    </row>
    <row r="387" spans="82:153" x14ac:dyDescent="0.3">
      <c r="CD387" s="313">
        <v>0</v>
      </c>
      <c r="CE387" s="313">
        <v>0</v>
      </c>
      <c r="CF387" s="313">
        <v>0</v>
      </c>
      <c r="CG387" s="313"/>
      <c r="CH387" s="313"/>
      <c r="CI387" s="313"/>
      <c r="CJ387" s="313"/>
      <c r="CK387" s="313"/>
      <c r="CL387" s="313"/>
      <c r="CM387" s="313"/>
      <c r="CN387" s="313">
        <v>0</v>
      </c>
      <c r="CO387" s="319" t="b">
        <f t="shared" si="142"/>
        <v>0</v>
      </c>
      <c r="CP387" s="319" t="b">
        <f t="shared" si="143"/>
        <v>0</v>
      </c>
      <c r="CQ387" s="319" t="b">
        <f t="shared" si="145"/>
        <v>0</v>
      </c>
      <c r="CR387" s="319" t="b">
        <f t="shared" ref="CR387:CR450" si="146">AND(CD387=0,OR(CE387=0,CF387=0))</f>
        <v>1</v>
      </c>
      <c r="CS387" s="430" t="b">
        <f t="shared" si="134"/>
        <v>1</v>
      </c>
      <c r="CT387" s="302" t="str">
        <f t="shared" si="135"/>
        <v/>
      </c>
      <c r="CU387" s="302" t="b">
        <f t="shared" si="136"/>
        <v>1</v>
      </c>
      <c r="CV387" s="319" t="b">
        <f t="shared" si="137"/>
        <v>0</v>
      </c>
      <c r="CW387" s="302" t="str">
        <f>'Forside og oppsummering'!$K$2</f>
        <v>20230131_1336</v>
      </c>
      <c r="CX387" s="302">
        <f t="shared" si="138"/>
        <v>6</v>
      </c>
      <c r="CY387" s="302" t="str">
        <f t="shared" si="139"/>
        <v/>
      </c>
      <c r="CZ387" s="435">
        <f t="shared" si="131"/>
        <v>0</v>
      </c>
      <c r="DA387" s="330">
        <f>'Forside og oppsummering'!$E$23</f>
        <v>0</v>
      </c>
      <c r="DB387" s="302" t="str">
        <f t="shared" si="140"/>
        <v>Prosjekt 6</v>
      </c>
      <c r="DC387" s="330" t="str">
        <f t="shared" si="132"/>
        <v>Tema for tjenesteutviklingsprosjekt 6.</v>
      </c>
      <c r="DD387" s="431" t="str">
        <f t="shared" si="133"/>
        <v>P6.2h_end</v>
      </c>
      <c r="DE387" s="302" t="str">
        <f t="shared" si="144"/>
        <v>P_.2h_end</v>
      </c>
      <c r="DF387" s="302" t="str">
        <f t="shared" si="141"/>
        <v/>
      </c>
      <c r="DG387" s="328">
        <v>0</v>
      </c>
      <c r="DH387" s="328">
        <v>0</v>
      </c>
      <c r="DI387" s="328">
        <v>0</v>
      </c>
      <c r="DJ387" s="328">
        <v>0</v>
      </c>
      <c r="DK387" s="328">
        <v>0</v>
      </c>
      <c r="DL387" s="328">
        <v>0</v>
      </c>
      <c r="DM387" s="328">
        <v>0</v>
      </c>
      <c r="DN387" s="328">
        <v>0</v>
      </c>
      <c r="DO387" s="328" t="str">
        <v>20230131_1336</v>
      </c>
      <c r="DP387" s="328">
        <v>6</v>
      </c>
      <c r="EW387" s="275">
        <v>385</v>
      </c>
    </row>
    <row r="388" spans="82:153" x14ac:dyDescent="0.3">
      <c r="CD388" s="313" t="str">
        <v>P6.3</v>
      </c>
      <c r="CE388" s="313" t="str">
        <v>Prosjektbeskrivelse: tjenesteutviklingsprosjekt 6.</v>
      </c>
      <c r="CF388" s="313">
        <v>0</v>
      </c>
      <c r="CG388" s="313"/>
      <c r="CH388" s="313"/>
      <c r="CI388" s="313"/>
      <c r="CJ388" s="313"/>
      <c r="CK388" s="313"/>
      <c r="CL388" s="313"/>
      <c r="CM388" s="313"/>
      <c r="CN388" s="313">
        <v>0</v>
      </c>
      <c r="CO388" s="319" t="b">
        <f t="shared" si="142"/>
        <v>1</v>
      </c>
      <c r="CP388" s="319" t="b">
        <f t="shared" si="143"/>
        <v>0</v>
      </c>
      <c r="CQ388" s="319" t="b">
        <f t="shared" si="145"/>
        <v>0</v>
      </c>
      <c r="CR388" s="319" t="b">
        <f t="shared" si="146"/>
        <v>0</v>
      </c>
      <c r="CS388" s="430" t="b">
        <f t="shared" si="134"/>
        <v>0</v>
      </c>
      <c r="CT388" s="302" t="str">
        <f t="shared" si="135"/>
        <v/>
      </c>
      <c r="CU388" s="302" t="b">
        <f t="shared" si="136"/>
        <v>1</v>
      </c>
      <c r="CV388" s="319" t="b">
        <f t="shared" si="137"/>
        <v>0</v>
      </c>
      <c r="CW388" s="302" t="str">
        <f>'Forside og oppsummering'!$K$2</f>
        <v>20230131_1336</v>
      </c>
      <c r="CX388" s="302">
        <f t="shared" si="138"/>
        <v>2</v>
      </c>
      <c r="CY388" s="302" t="str">
        <f t="shared" si="139"/>
        <v/>
      </c>
      <c r="CZ388" s="435" t="str">
        <f t="shared" ref="CZ388:CZ441" si="147">IF(CX388&lt;3,CD388,CE388)</f>
        <v>P6.3</v>
      </c>
      <c r="DA388" s="330">
        <f>'Forside og oppsummering'!$E$23</f>
        <v>0</v>
      </c>
      <c r="DB388" s="302" t="str">
        <f t="shared" si="140"/>
        <v>Prosjekt 6</v>
      </c>
      <c r="DC388" s="330" t="str">
        <f t="shared" ref="DC388:DC402" si="148">IF(CX388=1,"",IF(CX388=2,CE388,DC387))</f>
        <v>Prosjektbeskrivelse: tjenesteutviklingsprosjekt 6.</v>
      </c>
      <c r="DD388" s="431" t="str">
        <f t="shared" ref="DD388:DD402" si="149">IF(CX388=6,_xlfn.CONCAT(CZ387,"_end"),IF(CX388=5,_xlfn.CONCAT(CZ388,"_saksbehandlerkommentar"),CZ388))</f>
        <v>P6.3</v>
      </c>
      <c r="DE388" s="302" t="str">
        <f t="shared" si="144"/>
        <v>P_.3</v>
      </c>
      <c r="DF388" s="302">
        <f t="shared" si="141"/>
        <v>0</v>
      </c>
      <c r="DG388" s="328">
        <v>0</v>
      </c>
      <c r="DH388" s="328">
        <v>0</v>
      </c>
      <c r="DI388" s="328">
        <v>0</v>
      </c>
      <c r="DJ388" s="328">
        <v>0</v>
      </c>
      <c r="DK388" s="328">
        <v>0</v>
      </c>
      <c r="DL388" s="328">
        <v>0</v>
      </c>
      <c r="DM388" s="328">
        <v>0</v>
      </c>
      <c r="DN388" s="328">
        <v>0</v>
      </c>
      <c r="DO388" s="328" t="str">
        <v>20230131_1336</v>
      </c>
      <c r="DP388" s="328">
        <v>2</v>
      </c>
      <c r="EW388" s="436">
        <v>386</v>
      </c>
    </row>
    <row r="389" spans="82:153" x14ac:dyDescent="0.3">
      <c r="CD389" s="313">
        <v>0</v>
      </c>
      <c r="CE389" s="313" t="str">
        <v>- Fyll inn deltaljer for tjenesteutviklingsprosjektet der dette er hensiktsmessig
- Forsøk å skrive kortfattet (Med et detaljnivå som står i rimelig forhold til tjenesteutviklingsprosjektets omfang)</v>
      </c>
      <c r="CF389" s="313">
        <v>0</v>
      </c>
      <c r="CG389" s="313"/>
      <c r="CH389" s="313"/>
      <c r="CI389" s="313"/>
      <c r="CJ389" s="313"/>
      <c r="CK389" s="313"/>
      <c r="CL389" s="313"/>
      <c r="CM389" s="313"/>
      <c r="CN389" s="313">
        <v>0</v>
      </c>
      <c r="CO389" s="319" t="b">
        <f t="shared" si="142"/>
        <v>0</v>
      </c>
      <c r="CP389" s="319" t="b">
        <f t="shared" si="143"/>
        <v>0</v>
      </c>
      <c r="CQ389" s="319" t="b">
        <f t="shared" si="145"/>
        <v>0</v>
      </c>
      <c r="CR389" s="319" t="b">
        <f t="shared" si="146"/>
        <v>1</v>
      </c>
      <c r="CS389" s="430" t="b">
        <f t="shared" ref="CS389:CS452" si="150">OR(CO390,CF387="Søknad")</f>
        <v>0</v>
      </c>
      <c r="CT389" s="302" t="str">
        <f t="shared" ref="CT389:CT400" si="151">IF(CX389=1,AND(COUNTIF(CN391:CN394,0)=COUNTA(CN391:CN394),SUM(CJ429:CN459)=0),"")</f>
        <v/>
      </c>
      <c r="CU389" s="302" t="b">
        <f t="shared" ref="CU389:CU400" si="152">IF(CT389="",CU388,CT389)</f>
        <v>1</v>
      </c>
      <c r="CV389" s="319" t="b">
        <f t="shared" ref="CV389:CV400" si="153">IF(CU389,FALSE,OR(NOT(AND(CR389,CO390=FALSE)),CS389,CP389))</f>
        <v>0</v>
      </c>
      <c r="CW389" s="302" t="str">
        <f>'Forside og oppsummering'!$K$2</f>
        <v>20230131_1336</v>
      </c>
      <c r="CX389" s="302">
        <f t="shared" ref="CX389:CX400" si="154">IF(LEN(CD389)=3,1,IF(CQ389,7,IF(CQ388,5,IF(CS389,6,IF(CO389,2,4)))))</f>
        <v>4</v>
      </c>
      <c r="CY389" s="302" t="str">
        <f t="shared" ref="CY389:CY400" si="155">IF(CX389=1,RIGHT(LEFT(CD389,2),1),"")</f>
        <v/>
      </c>
      <c r="CZ389" s="435" t="str">
        <f t="shared" si="147"/>
        <v>- Fyll inn deltaljer for tjenesteutviklingsprosjektet der dette er hensiktsmessig
- Forsøk å skrive kortfattet (Med et detaljnivå som står i rimelig forhold til tjenesteutviklingsprosjektets omfang)</v>
      </c>
      <c r="DA389" s="330">
        <f>'Forside og oppsummering'!$E$23</f>
        <v>0</v>
      </c>
      <c r="DB389" s="302" t="str">
        <f t="shared" ref="DB389:DB441" si="156">IF(CY389="",DB388,_xlfn.CONCAT($CY$2," ",CY389))</f>
        <v>Prosjekt 6</v>
      </c>
      <c r="DC389" s="330" t="str">
        <f t="shared" si="148"/>
        <v>Prosjektbeskrivelse: tjenesteutviklingsprosjekt 6.</v>
      </c>
      <c r="DD389" s="431" t="str">
        <f t="shared" si="149"/>
        <v>- Fyll inn deltaljer for tjenesteutviklingsprosjektet der dette er hensiktsmessig
- Forsøk å skrive kortfattet (Med et detaljnivå som står i rimelig forhold til tjenesteutviklingsprosjektets omfang)</v>
      </c>
      <c r="DE389" s="302" t="str">
        <f t="shared" si="144"/>
        <v>P_Fyll inn deltaljer for tjenesteutviklingsprosjektet der dette er hensiktsmessig
- Forsøk å skrive kortfattet (Med et detaljnivå som står i rimelig forhold til tjenesteutviklingsprosjektets omfang)</v>
      </c>
      <c r="DF389" s="302">
        <f t="shared" ref="DF389:DF402" si="157">IF(CX389=6,"",CF389)</f>
        <v>0</v>
      </c>
      <c r="DG389" s="328">
        <v>0</v>
      </c>
      <c r="DH389" s="328">
        <v>0</v>
      </c>
      <c r="DI389" s="328">
        <v>0</v>
      </c>
      <c r="DJ389" s="328">
        <v>0</v>
      </c>
      <c r="DK389" s="328">
        <v>0</v>
      </c>
      <c r="DL389" s="328">
        <v>0</v>
      </c>
      <c r="DM389" s="328">
        <v>0</v>
      </c>
      <c r="DN389" s="328">
        <v>0</v>
      </c>
      <c r="DO389" s="328" t="str">
        <v>20230131_1336</v>
      </c>
      <c r="DP389" s="328">
        <v>4</v>
      </c>
      <c r="EW389" s="275">
        <v>387</v>
      </c>
    </row>
    <row r="390" spans="82:153" x14ac:dyDescent="0.3">
      <c r="CD390" s="313">
        <v>0</v>
      </c>
      <c r="CE390" s="313" t="str">
        <v>P6.3a</v>
      </c>
      <c r="CF390" s="313" t="str">
        <v>Kort beskrivelse</v>
      </c>
      <c r="CG390" s="313"/>
      <c r="CH390" s="313"/>
      <c r="CI390" s="313"/>
      <c r="CJ390" s="313"/>
      <c r="CK390" s="313"/>
      <c r="CL390" s="313"/>
      <c r="CM390" s="313"/>
      <c r="CN390" s="313">
        <v>0</v>
      </c>
      <c r="CO390" s="319" t="b">
        <f t="shared" ref="CO390:CO453" si="158">CD390&gt;""</f>
        <v>0</v>
      </c>
      <c r="CP390" s="319" t="b">
        <f t="shared" ref="CP390:CP453" si="159">OR(CF389="Søknad",CF388="Søknad")</f>
        <v>0</v>
      </c>
      <c r="CQ390" s="319" t="b">
        <f t="shared" si="145"/>
        <v>0</v>
      </c>
      <c r="CR390" s="319" t="b">
        <f t="shared" si="146"/>
        <v>0</v>
      </c>
      <c r="CS390" s="430" t="b">
        <f t="shared" si="150"/>
        <v>0</v>
      </c>
      <c r="CT390" s="302" t="str">
        <f t="shared" si="151"/>
        <v/>
      </c>
      <c r="CU390" s="302" t="b">
        <f t="shared" si="152"/>
        <v>1</v>
      </c>
      <c r="CV390" s="319" t="b">
        <f t="shared" si="153"/>
        <v>0</v>
      </c>
      <c r="CW390" s="302" t="str">
        <f>'Forside og oppsummering'!$K$2</f>
        <v>20230131_1336</v>
      </c>
      <c r="CX390" s="302">
        <f t="shared" si="154"/>
        <v>4</v>
      </c>
      <c r="CY390" s="302" t="str">
        <f t="shared" si="155"/>
        <v/>
      </c>
      <c r="CZ390" s="435" t="str">
        <f t="shared" si="147"/>
        <v>P6.3a</v>
      </c>
      <c r="DA390" s="330">
        <f>'Forside og oppsummering'!$E$23</f>
        <v>0</v>
      </c>
      <c r="DB390" s="302" t="str">
        <f t="shared" si="156"/>
        <v>Prosjekt 6</v>
      </c>
      <c r="DC390" s="330" t="str">
        <f t="shared" si="148"/>
        <v>Prosjektbeskrivelse: tjenesteutviklingsprosjekt 6.</v>
      </c>
      <c r="DD390" s="431" t="str">
        <f t="shared" si="149"/>
        <v>P6.3a</v>
      </c>
      <c r="DE390" s="302" t="str">
        <f t="shared" si="144"/>
        <v>P_.3a</v>
      </c>
      <c r="DF390" s="302" t="str">
        <f t="shared" si="157"/>
        <v>Kort beskrivelse</v>
      </c>
      <c r="DG390" s="328">
        <v>0</v>
      </c>
      <c r="DH390" s="328">
        <v>0</v>
      </c>
      <c r="DI390" s="328">
        <v>0</v>
      </c>
      <c r="DJ390" s="328">
        <v>0</v>
      </c>
      <c r="DK390" s="328">
        <v>0</v>
      </c>
      <c r="DL390" s="328">
        <v>0</v>
      </c>
      <c r="DM390" s="328">
        <v>0</v>
      </c>
      <c r="DN390" s="328">
        <v>0</v>
      </c>
      <c r="DO390" s="328" t="str">
        <v>20230131_1336</v>
      </c>
      <c r="DP390" s="328">
        <v>4</v>
      </c>
      <c r="EW390" s="275">
        <v>388</v>
      </c>
    </row>
    <row r="391" spans="82:153" x14ac:dyDescent="0.3">
      <c r="CD391" s="313">
        <v>0</v>
      </c>
      <c r="CE391" s="313">
        <v>0</v>
      </c>
      <c r="CF391" s="313" t="str">
        <v>Gi en kort beskrivelse av tjenesteutviklingsprosjektet, herunder delprosjekter, tiltak og bakgrunn for tjenesteutviklingsprosjektet</v>
      </c>
      <c r="CG391" s="313"/>
      <c r="CH391" s="313"/>
      <c r="CI391" s="313"/>
      <c r="CJ391" s="313"/>
      <c r="CK391" s="313"/>
      <c r="CL391" s="313"/>
      <c r="CM391" s="313"/>
      <c r="CN391" s="313">
        <v>0</v>
      </c>
      <c r="CO391" s="319" t="b">
        <f t="shared" si="158"/>
        <v>0</v>
      </c>
      <c r="CP391" s="319" t="b">
        <f t="shared" si="159"/>
        <v>0</v>
      </c>
      <c r="CQ391" s="319" t="b">
        <f t="shared" si="145"/>
        <v>0</v>
      </c>
      <c r="CR391" s="319" t="b">
        <f t="shared" si="146"/>
        <v>1</v>
      </c>
      <c r="CS391" s="430" t="b">
        <f t="shared" si="150"/>
        <v>0</v>
      </c>
      <c r="CT391" s="302" t="str">
        <f t="shared" si="151"/>
        <v/>
      </c>
      <c r="CU391" s="302" t="b">
        <f t="shared" si="152"/>
        <v>1</v>
      </c>
      <c r="CV391" s="319" t="b">
        <f t="shared" si="153"/>
        <v>0</v>
      </c>
      <c r="CW391" s="302" t="str">
        <f>'Forside og oppsummering'!$K$2</f>
        <v>20230131_1336</v>
      </c>
      <c r="CX391" s="302">
        <f t="shared" si="154"/>
        <v>4</v>
      </c>
      <c r="CY391" s="302" t="str">
        <f t="shared" si="155"/>
        <v/>
      </c>
      <c r="CZ391" s="435">
        <f t="shared" si="147"/>
        <v>0</v>
      </c>
      <c r="DA391" s="330">
        <f>'Forside og oppsummering'!$E$23</f>
        <v>0</v>
      </c>
      <c r="DB391" s="302" t="str">
        <f t="shared" si="156"/>
        <v>Prosjekt 6</v>
      </c>
      <c r="DC391" s="330" t="str">
        <f t="shared" si="148"/>
        <v>Prosjektbeskrivelse: tjenesteutviklingsprosjekt 6.</v>
      </c>
      <c r="DD391" s="431">
        <f t="shared" si="149"/>
        <v>0</v>
      </c>
      <c r="DE391" s="302" t="e">
        <f t="shared" ref="DE391:DE402" si="160">_xlfn.CONCAT("P_",RIGHT(DD391,LEN(DD391)-2))</f>
        <v>#VALUE!</v>
      </c>
      <c r="DF391" s="302" t="str">
        <f t="shared" si="157"/>
        <v>Gi en kort beskrivelse av tjenesteutviklingsprosjektet, herunder delprosjekter, tiltak og bakgrunn for tjenesteutviklingsprosjektet</v>
      </c>
      <c r="DG391" s="328">
        <v>0</v>
      </c>
      <c r="DH391" s="328">
        <v>0</v>
      </c>
      <c r="DI391" s="328">
        <v>0</v>
      </c>
      <c r="DJ391" s="328">
        <v>0</v>
      </c>
      <c r="DK391" s="328">
        <v>0</v>
      </c>
      <c r="DL391" s="328">
        <v>0</v>
      </c>
      <c r="DM391" s="328">
        <v>0</v>
      </c>
      <c r="DN391" s="328">
        <v>0</v>
      </c>
      <c r="DO391" s="328" t="str">
        <v>20230131_1336</v>
      </c>
      <c r="DP391" s="328">
        <v>4</v>
      </c>
      <c r="EW391" s="275">
        <v>389</v>
      </c>
    </row>
    <row r="392" spans="82:153" x14ac:dyDescent="0.3">
      <c r="CD392" s="313">
        <v>0</v>
      </c>
      <c r="CE392" s="313" t="str">
        <v>P6.3b</v>
      </c>
      <c r="CF392" s="313" t="str">
        <v>Mål for tiltaket på kort og lengre sikt</v>
      </c>
      <c r="CG392" s="313"/>
      <c r="CH392" s="313"/>
      <c r="CI392" s="313"/>
      <c r="CJ392" s="313"/>
      <c r="CK392" s="313"/>
      <c r="CL392" s="313"/>
      <c r="CM392" s="313"/>
      <c r="CN392" s="313">
        <v>0</v>
      </c>
      <c r="CO392" s="319" t="b">
        <f t="shared" si="158"/>
        <v>0</v>
      </c>
      <c r="CP392" s="319" t="b">
        <f t="shared" si="159"/>
        <v>0</v>
      </c>
      <c r="CQ392" s="319" t="b">
        <f t="shared" si="145"/>
        <v>0</v>
      </c>
      <c r="CR392" s="319" t="b">
        <f t="shared" si="146"/>
        <v>0</v>
      </c>
      <c r="CS392" s="430" t="b">
        <f t="shared" si="150"/>
        <v>0</v>
      </c>
      <c r="CT392" s="302" t="str">
        <f t="shared" si="151"/>
        <v/>
      </c>
      <c r="CU392" s="302" t="b">
        <f t="shared" si="152"/>
        <v>1</v>
      </c>
      <c r="CV392" s="319" t="b">
        <f t="shared" si="153"/>
        <v>0</v>
      </c>
      <c r="CW392" s="302" t="str">
        <f>'Forside og oppsummering'!$K$2</f>
        <v>20230131_1336</v>
      </c>
      <c r="CX392" s="302">
        <f t="shared" si="154"/>
        <v>4</v>
      </c>
      <c r="CY392" s="302" t="str">
        <f t="shared" si="155"/>
        <v/>
      </c>
      <c r="CZ392" s="435" t="str">
        <f t="shared" si="147"/>
        <v>P6.3b</v>
      </c>
      <c r="DA392" s="330">
        <f>'Forside og oppsummering'!$E$23</f>
        <v>0</v>
      </c>
      <c r="DB392" s="302" t="str">
        <f t="shared" si="156"/>
        <v>Prosjekt 6</v>
      </c>
      <c r="DC392" s="330" t="str">
        <f t="shared" si="148"/>
        <v>Prosjektbeskrivelse: tjenesteutviklingsprosjekt 6.</v>
      </c>
      <c r="DD392" s="431" t="str">
        <f t="shared" si="149"/>
        <v>P6.3b</v>
      </c>
      <c r="DE392" s="302" t="str">
        <f t="shared" si="160"/>
        <v>P_.3b</v>
      </c>
      <c r="DF392" s="302" t="str">
        <f t="shared" si="157"/>
        <v>Mål for tiltaket på kort og lengre sikt</v>
      </c>
      <c r="DG392" s="328">
        <v>0</v>
      </c>
      <c r="DH392" s="328">
        <v>0</v>
      </c>
      <c r="DI392" s="328">
        <v>0</v>
      </c>
      <c r="DJ392" s="328">
        <v>0</v>
      </c>
      <c r="DK392" s="328">
        <v>0</v>
      </c>
      <c r="DL392" s="328">
        <v>0</v>
      </c>
      <c r="DM392" s="328">
        <v>0</v>
      </c>
      <c r="DN392" s="328">
        <v>0</v>
      </c>
      <c r="DO392" s="328" t="str">
        <v>20230131_1336</v>
      </c>
      <c r="DP392" s="328">
        <v>4</v>
      </c>
      <c r="EW392" s="275">
        <v>390</v>
      </c>
    </row>
    <row r="393" spans="82:153" x14ac:dyDescent="0.3">
      <c r="CD393" s="313">
        <v>0</v>
      </c>
      <c r="CE393" s="313">
        <v>0</v>
      </c>
      <c r="CF393" s="313" t="str">
        <v>Herunder mål for året dere søker om tilskudd og målgruppe for tiltaket</v>
      </c>
      <c r="CG393" s="313"/>
      <c r="CH393" s="313"/>
      <c r="CI393" s="313"/>
      <c r="CJ393" s="313"/>
      <c r="CK393" s="313"/>
      <c r="CL393" s="313"/>
      <c r="CM393" s="313"/>
      <c r="CN393" s="313">
        <v>0</v>
      </c>
      <c r="CO393" s="319" t="b">
        <f t="shared" si="158"/>
        <v>0</v>
      </c>
      <c r="CP393" s="319" t="b">
        <f t="shared" si="159"/>
        <v>0</v>
      </c>
      <c r="CQ393" s="319" t="b">
        <f t="shared" si="145"/>
        <v>0</v>
      </c>
      <c r="CR393" s="319" t="b">
        <f t="shared" si="146"/>
        <v>1</v>
      </c>
      <c r="CS393" s="430" t="b">
        <f t="shared" si="150"/>
        <v>0</v>
      </c>
      <c r="CT393" s="302" t="str">
        <f t="shared" si="151"/>
        <v/>
      </c>
      <c r="CU393" s="302" t="b">
        <f t="shared" si="152"/>
        <v>1</v>
      </c>
      <c r="CV393" s="319" t="b">
        <f t="shared" si="153"/>
        <v>0</v>
      </c>
      <c r="CW393" s="302" t="str">
        <f>'Forside og oppsummering'!$K$2</f>
        <v>20230131_1336</v>
      </c>
      <c r="CX393" s="302">
        <f t="shared" si="154"/>
        <v>4</v>
      </c>
      <c r="CY393" s="302" t="str">
        <f t="shared" si="155"/>
        <v/>
      </c>
      <c r="CZ393" s="435">
        <f t="shared" si="147"/>
        <v>0</v>
      </c>
      <c r="DA393" s="330">
        <f>'Forside og oppsummering'!$E$23</f>
        <v>0</v>
      </c>
      <c r="DB393" s="302" t="str">
        <f t="shared" si="156"/>
        <v>Prosjekt 6</v>
      </c>
      <c r="DC393" s="330" t="str">
        <f t="shared" si="148"/>
        <v>Prosjektbeskrivelse: tjenesteutviklingsprosjekt 6.</v>
      </c>
      <c r="DD393" s="431">
        <f t="shared" si="149"/>
        <v>0</v>
      </c>
      <c r="DE393" s="302" t="e">
        <f t="shared" si="160"/>
        <v>#VALUE!</v>
      </c>
      <c r="DF393" s="302" t="str">
        <f t="shared" si="157"/>
        <v>Herunder mål for året dere søker om tilskudd og målgruppe for tiltaket</v>
      </c>
      <c r="DG393" s="328">
        <v>0</v>
      </c>
      <c r="DH393" s="328">
        <v>0</v>
      </c>
      <c r="DI393" s="328">
        <v>0</v>
      </c>
      <c r="DJ393" s="328">
        <v>0</v>
      </c>
      <c r="DK393" s="328">
        <v>0</v>
      </c>
      <c r="DL393" s="328">
        <v>0</v>
      </c>
      <c r="DM393" s="328">
        <v>0</v>
      </c>
      <c r="DN393" s="328">
        <v>0</v>
      </c>
      <c r="DO393" s="328" t="str">
        <v>20230131_1336</v>
      </c>
      <c r="DP393" s="328">
        <v>4</v>
      </c>
      <c r="EW393" s="275">
        <v>391</v>
      </c>
    </row>
    <row r="394" spans="82:153" x14ac:dyDescent="0.3">
      <c r="CD394" s="313">
        <v>0</v>
      </c>
      <c r="CE394" s="313" t="str">
        <v>P6.3c</v>
      </c>
      <c r="CF394" s="313" t="str">
        <v>Aktivitets- og fremdriftsplan for året dere søker tilskudd</v>
      </c>
      <c r="CG394" s="313"/>
      <c r="CH394" s="313"/>
      <c r="CI394" s="313"/>
      <c r="CJ394" s="313"/>
      <c r="CK394" s="313"/>
      <c r="CL394" s="313"/>
      <c r="CM394" s="313"/>
      <c r="CN394" s="313">
        <v>0</v>
      </c>
      <c r="CO394" s="319" t="b">
        <f t="shared" si="158"/>
        <v>0</v>
      </c>
      <c r="CP394" s="319" t="b">
        <f t="shared" si="159"/>
        <v>0</v>
      </c>
      <c r="CQ394" s="319" t="b">
        <f t="shared" si="145"/>
        <v>0</v>
      </c>
      <c r="CR394" s="319" t="b">
        <f t="shared" si="146"/>
        <v>0</v>
      </c>
      <c r="CS394" s="430" t="b">
        <f t="shared" si="150"/>
        <v>0</v>
      </c>
      <c r="CT394" s="302" t="str">
        <f t="shared" si="151"/>
        <v/>
      </c>
      <c r="CU394" s="302" t="b">
        <f t="shared" si="152"/>
        <v>1</v>
      </c>
      <c r="CV394" s="319" t="b">
        <f t="shared" si="153"/>
        <v>0</v>
      </c>
      <c r="CW394" s="302" t="str">
        <f>'Forside og oppsummering'!$K$2</f>
        <v>20230131_1336</v>
      </c>
      <c r="CX394" s="302">
        <f t="shared" si="154"/>
        <v>4</v>
      </c>
      <c r="CY394" s="302" t="str">
        <f t="shared" si="155"/>
        <v/>
      </c>
      <c r="CZ394" s="435" t="str">
        <f t="shared" si="147"/>
        <v>P6.3c</v>
      </c>
      <c r="DA394" s="330">
        <f>'Forside og oppsummering'!$E$23</f>
        <v>0</v>
      </c>
      <c r="DB394" s="302" t="str">
        <f t="shared" si="156"/>
        <v>Prosjekt 6</v>
      </c>
      <c r="DC394" s="330" t="str">
        <f t="shared" si="148"/>
        <v>Prosjektbeskrivelse: tjenesteutviklingsprosjekt 6.</v>
      </c>
      <c r="DD394" s="431" t="str">
        <f t="shared" si="149"/>
        <v>P6.3c</v>
      </c>
      <c r="DE394" s="302" t="str">
        <f t="shared" si="160"/>
        <v>P_.3c</v>
      </c>
      <c r="DF394" s="302" t="str">
        <f t="shared" si="157"/>
        <v>Aktivitets- og fremdriftsplan for året dere søker tilskudd</v>
      </c>
      <c r="DG394" s="328">
        <v>0</v>
      </c>
      <c r="DH394" s="328">
        <v>0</v>
      </c>
      <c r="DI394" s="328">
        <v>0</v>
      </c>
      <c r="DJ394" s="328">
        <v>0</v>
      </c>
      <c r="DK394" s="328">
        <v>0</v>
      </c>
      <c r="DL394" s="328">
        <v>0</v>
      </c>
      <c r="DM394" s="328">
        <v>0</v>
      </c>
      <c r="DN394" s="328">
        <v>0</v>
      </c>
      <c r="DO394" s="328" t="str">
        <v>20230131_1336</v>
      </c>
      <c r="DP394" s="328">
        <v>4</v>
      </c>
      <c r="EW394" s="275">
        <v>392</v>
      </c>
    </row>
    <row r="395" spans="82:153" x14ac:dyDescent="0.3">
      <c r="CD395" s="313">
        <v>0</v>
      </c>
      <c r="CE395" s="313">
        <v>0</v>
      </c>
      <c r="CF395" s="313" t="str">
        <v>Sett inn de viktigste aktivitetene for å nå målene for tjenesteutviklingsprosjektet og angi gjerne måned for gjennomføring</v>
      </c>
      <c r="CG395" s="313"/>
      <c r="CH395" s="313"/>
      <c r="CI395" s="313"/>
      <c r="CJ395" s="313"/>
      <c r="CK395" s="313"/>
      <c r="CL395" s="313"/>
      <c r="CM395" s="313"/>
      <c r="CN395" s="313">
        <v>0</v>
      </c>
      <c r="CO395" s="319" t="b">
        <f t="shared" si="158"/>
        <v>0</v>
      </c>
      <c r="CP395" s="319" t="b">
        <f t="shared" si="159"/>
        <v>0</v>
      </c>
      <c r="CQ395" s="319" t="b">
        <f t="shared" ref="CQ395:CQ458" si="161">AND(CF395="Søknad",CF394="Andre inntekter")</f>
        <v>0</v>
      </c>
      <c r="CR395" s="319" t="b">
        <f t="shared" si="146"/>
        <v>1</v>
      </c>
      <c r="CS395" s="430" t="b">
        <f t="shared" si="150"/>
        <v>0</v>
      </c>
      <c r="CT395" s="302" t="str">
        <f t="shared" si="151"/>
        <v/>
      </c>
      <c r="CU395" s="302" t="b">
        <f t="shared" si="152"/>
        <v>1</v>
      </c>
      <c r="CV395" s="319" t="b">
        <f t="shared" si="153"/>
        <v>0</v>
      </c>
      <c r="CW395" s="302" t="str">
        <f>'Forside og oppsummering'!$K$2</f>
        <v>20230131_1336</v>
      </c>
      <c r="CX395" s="302">
        <f t="shared" si="154"/>
        <v>4</v>
      </c>
      <c r="CY395" s="302" t="str">
        <f t="shared" si="155"/>
        <v/>
      </c>
      <c r="CZ395" s="435">
        <f t="shared" si="147"/>
        <v>0</v>
      </c>
      <c r="DA395" s="330">
        <f>'Forside og oppsummering'!$E$23</f>
        <v>0</v>
      </c>
      <c r="DB395" s="302" t="str">
        <f t="shared" si="156"/>
        <v>Prosjekt 6</v>
      </c>
      <c r="DC395" s="330" t="str">
        <f t="shared" si="148"/>
        <v>Prosjektbeskrivelse: tjenesteutviklingsprosjekt 6.</v>
      </c>
      <c r="DD395" s="431">
        <f t="shared" si="149"/>
        <v>0</v>
      </c>
      <c r="DE395" s="302" t="e">
        <f t="shared" si="160"/>
        <v>#VALUE!</v>
      </c>
      <c r="DF395" s="302" t="str">
        <f t="shared" si="157"/>
        <v>Sett inn de viktigste aktivitetene for å nå målene for tjenesteutviklingsprosjektet og angi gjerne måned for gjennomføring</v>
      </c>
      <c r="DG395" s="328">
        <v>0</v>
      </c>
      <c r="DH395" s="328">
        <v>0</v>
      </c>
      <c r="DI395" s="328">
        <v>0</v>
      </c>
      <c r="DJ395" s="328">
        <v>0</v>
      </c>
      <c r="DK395" s="328">
        <v>0</v>
      </c>
      <c r="DL395" s="328">
        <v>0</v>
      </c>
      <c r="DM395" s="328">
        <v>0</v>
      </c>
      <c r="DN395" s="328">
        <v>0</v>
      </c>
      <c r="DO395" s="328" t="str">
        <v>20230131_1336</v>
      </c>
      <c r="DP395" s="328">
        <v>4</v>
      </c>
      <c r="EW395" s="436">
        <v>393</v>
      </c>
    </row>
    <row r="396" spans="82:153" x14ac:dyDescent="0.3">
      <c r="CD396" s="313">
        <v>0</v>
      </c>
      <c r="CE396" s="313" t="str">
        <v>P6.3d</v>
      </c>
      <c r="CF396" s="313" t="str">
        <v>Metoder kunnskap eller erfaring</v>
      </c>
      <c r="CG396" s="313"/>
      <c r="CH396" s="313"/>
      <c r="CI396" s="313"/>
      <c r="CJ396" s="313"/>
      <c r="CK396" s="313"/>
      <c r="CL396" s="313"/>
      <c r="CM396" s="313"/>
      <c r="CN396" s="313">
        <v>0</v>
      </c>
      <c r="CO396" s="319" t="b">
        <f t="shared" si="158"/>
        <v>0</v>
      </c>
      <c r="CP396" s="319" t="b">
        <f t="shared" si="159"/>
        <v>0</v>
      </c>
      <c r="CQ396" s="319" t="b">
        <f t="shared" si="161"/>
        <v>0</v>
      </c>
      <c r="CR396" s="319" t="b">
        <f t="shared" si="146"/>
        <v>0</v>
      </c>
      <c r="CS396" s="430" t="b">
        <f t="shared" si="150"/>
        <v>0</v>
      </c>
      <c r="CT396" s="302" t="str">
        <f t="shared" si="151"/>
        <v/>
      </c>
      <c r="CU396" s="302" t="b">
        <f t="shared" si="152"/>
        <v>1</v>
      </c>
      <c r="CV396" s="319" t="b">
        <f t="shared" si="153"/>
        <v>0</v>
      </c>
      <c r="CW396" s="302" t="str">
        <f>'Forside og oppsummering'!$K$2</f>
        <v>20230131_1336</v>
      </c>
      <c r="CX396" s="302">
        <f t="shared" si="154"/>
        <v>4</v>
      </c>
      <c r="CY396" s="302" t="str">
        <f t="shared" si="155"/>
        <v/>
      </c>
      <c r="CZ396" s="435" t="str">
        <f t="shared" si="147"/>
        <v>P6.3d</v>
      </c>
      <c r="DA396" s="330">
        <f>'Forside og oppsummering'!$E$23</f>
        <v>0</v>
      </c>
      <c r="DB396" s="302" t="str">
        <f t="shared" si="156"/>
        <v>Prosjekt 6</v>
      </c>
      <c r="DC396" s="330" t="str">
        <f t="shared" si="148"/>
        <v>Prosjektbeskrivelse: tjenesteutviklingsprosjekt 6.</v>
      </c>
      <c r="DD396" s="431" t="str">
        <f t="shared" si="149"/>
        <v>P6.3d</v>
      </c>
      <c r="DE396" s="302" t="str">
        <f t="shared" si="160"/>
        <v>P_.3d</v>
      </c>
      <c r="DF396" s="302" t="str">
        <f t="shared" si="157"/>
        <v>Metoder kunnskap eller erfaring</v>
      </c>
      <c r="DG396" s="328">
        <v>0</v>
      </c>
      <c r="DH396" s="328">
        <v>0</v>
      </c>
      <c r="DI396" s="328">
        <v>0</v>
      </c>
      <c r="DJ396" s="328">
        <v>0</v>
      </c>
      <c r="DK396" s="328">
        <v>0</v>
      </c>
      <c r="DL396" s="328">
        <v>0</v>
      </c>
      <c r="DM396" s="328">
        <v>0</v>
      </c>
      <c r="DN396" s="328">
        <v>0</v>
      </c>
      <c r="DO396" s="328" t="str">
        <v>20230131_1336</v>
      </c>
      <c r="DP396" s="328">
        <v>4</v>
      </c>
      <c r="EW396" s="275">
        <v>394</v>
      </c>
    </row>
    <row r="397" spans="82:153" x14ac:dyDescent="0.3">
      <c r="CD397" s="313">
        <v>0</v>
      </c>
      <c r="CE397" s="313">
        <v>0</v>
      </c>
      <c r="CF397" s="313" t="str">
        <v>Beskriv hvilke teorier / faglige metoder dere benytter i tjenesteutviklingsprosjektet eller hvilken kunnskap/erfaring dere bygger på. Herunder metoder for brukermedvirkning</v>
      </c>
      <c r="CG397" s="313"/>
      <c r="CH397" s="313"/>
      <c r="CI397" s="313"/>
      <c r="CJ397" s="313"/>
      <c r="CK397" s="313"/>
      <c r="CL397" s="313"/>
      <c r="CM397" s="313"/>
      <c r="CN397" s="313">
        <v>0</v>
      </c>
      <c r="CO397" s="319" t="b">
        <f t="shared" si="158"/>
        <v>0</v>
      </c>
      <c r="CP397" s="319" t="b">
        <f t="shared" si="159"/>
        <v>0</v>
      </c>
      <c r="CQ397" s="319" t="b">
        <f t="shared" si="161"/>
        <v>0</v>
      </c>
      <c r="CR397" s="319" t="b">
        <f t="shared" si="146"/>
        <v>1</v>
      </c>
      <c r="CS397" s="430" t="b">
        <f t="shared" si="150"/>
        <v>0</v>
      </c>
      <c r="CT397" s="302" t="str">
        <f t="shared" si="151"/>
        <v/>
      </c>
      <c r="CU397" s="302" t="b">
        <f t="shared" si="152"/>
        <v>1</v>
      </c>
      <c r="CV397" s="319" t="b">
        <f t="shared" si="153"/>
        <v>0</v>
      </c>
      <c r="CW397" s="302" t="str">
        <f>'Forside og oppsummering'!$K$2</f>
        <v>20230131_1336</v>
      </c>
      <c r="CX397" s="302">
        <f t="shared" si="154"/>
        <v>4</v>
      </c>
      <c r="CY397" s="302" t="str">
        <f t="shared" si="155"/>
        <v/>
      </c>
      <c r="CZ397" s="435">
        <f t="shared" si="147"/>
        <v>0</v>
      </c>
      <c r="DA397" s="330">
        <f>'Forside og oppsummering'!$E$23</f>
        <v>0</v>
      </c>
      <c r="DB397" s="302" t="str">
        <f t="shared" si="156"/>
        <v>Prosjekt 6</v>
      </c>
      <c r="DC397" s="330" t="str">
        <f t="shared" si="148"/>
        <v>Prosjektbeskrivelse: tjenesteutviklingsprosjekt 6.</v>
      </c>
      <c r="DD397" s="431">
        <f t="shared" si="149"/>
        <v>0</v>
      </c>
      <c r="DE397" s="302" t="e">
        <f t="shared" si="160"/>
        <v>#VALUE!</v>
      </c>
      <c r="DF397" s="302" t="str">
        <f t="shared" si="157"/>
        <v>Beskriv hvilke teorier / faglige metoder dere benytter i tjenesteutviklingsprosjektet eller hvilken kunnskap/erfaring dere bygger på. Herunder metoder for brukermedvirkning</v>
      </c>
      <c r="DG397" s="328">
        <v>0</v>
      </c>
      <c r="DH397" s="328">
        <v>0</v>
      </c>
      <c r="DI397" s="328">
        <v>0</v>
      </c>
      <c r="DJ397" s="328">
        <v>0</v>
      </c>
      <c r="DK397" s="328">
        <v>0</v>
      </c>
      <c r="DL397" s="328">
        <v>0</v>
      </c>
      <c r="DM397" s="328">
        <v>0</v>
      </c>
      <c r="DN397" s="328">
        <v>0</v>
      </c>
      <c r="DO397" s="328" t="str">
        <v>20230131_1336</v>
      </c>
      <c r="DP397" s="328">
        <v>4</v>
      </c>
      <c r="EW397" s="275">
        <v>395</v>
      </c>
    </row>
    <row r="398" spans="82:153" x14ac:dyDescent="0.3">
      <c r="CD398" s="313">
        <v>0</v>
      </c>
      <c r="CE398" s="313" t="str">
        <v>P6.3e</v>
      </c>
      <c r="CF398" s="313" t="str">
        <v>Gevinster og effekter</v>
      </c>
      <c r="CG398" s="313"/>
      <c r="CH398" s="313"/>
      <c r="CI398" s="313"/>
      <c r="CJ398" s="313"/>
      <c r="CK398" s="313"/>
      <c r="CL398" s="313"/>
      <c r="CM398" s="313"/>
      <c r="CN398" s="313">
        <v>0</v>
      </c>
      <c r="CO398" s="319" t="b">
        <f t="shared" si="158"/>
        <v>0</v>
      </c>
      <c r="CP398" s="319" t="b">
        <f t="shared" si="159"/>
        <v>0</v>
      </c>
      <c r="CQ398" s="319" t="b">
        <f t="shared" si="161"/>
        <v>0</v>
      </c>
      <c r="CR398" s="319" t="b">
        <f t="shared" si="146"/>
        <v>0</v>
      </c>
      <c r="CS398" s="430" t="b">
        <f t="shared" si="150"/>
        <v>0</v>
      </c>
      <c r="CT398" s="302" t="str">
        <f t="shared" si="151"/>
        <v/>
      </c>
      <c r="CU398" s="302" t="b">
        <f t="shared" si="152"/>
        <v>1</v>
      </c>
      <c r="CV398" s="319" t="b">
        <f t="shared" si="153"/>
        <v>0</v>
      </c>
      <c r="CW398" s="302" t="str">
        <f>'Forside og oppsummering'!$K$2</f>
        <v>20230131_1336</v>
      </c>
      <c r="CX398" s="302">
        <f t="shared" si="154"/>
        <v>4</v>
      </c>
      <c r="CY398" s="302" t="str">
        <f t="shared" si="155"/>
        <v/>
      </c>
      <c r="CZ398" s="435" t="str">
        <f t="shared" si="147"/>
        <v>P6.3e</v>
      </c>
      <c r="DA398" s="330">
        <f>'Forside og oppsummering'!$E$23</f>
        <v>0</v>
      </c>
      <c r="DB398" s="302" t="str">
        <f t="shared" si="156"/>
        <v>Prosjekt 6</v>
      </c>
      <c r="DC398" s="330" t="str">
        <f t="shared" si="148"/>
        <v>Prosjektbeskrivelse: tjenesteutviklingsprosjekt 6.</v>
      </c>
      <c r="DD398" s="431" t="str">
        <f t="shared" si="149"/>
        <v>P6.3e</v>
      </c>
      <c r="DE398" s="302" t="str">
        <f t="shared" si="160"/>
        <v>P_.3e</v>
      </c>
      <c r="DF398" s="302" t="str">
        <f t="shared" si="157"/>
        <v>Gevinster og effekter</v>
      </c>
      <c r="DG398" s="328">
        <v>0</v>
      </c>
      <c r="DH398" s="328">
        <v>0</v>
      </c>
      <c r="DI398" s="328">
        <v>0</v>
      </c>
      <c r="DJ398" s="328">
        <v>0</v>
      </c>
      <c r="DK398" s="328">
        <v>0</v>
      </c>
      <c r="DL398" s="328">
        <v>0</v>
      </c>
      <c r="DM398" s="328">
        <v>0</v>
      </c>
      <c r="DN398" s="328">
        <v>0</v>
      </c>
      <c r="DO398" s="328" t="str">
        <v>20230131_1336</v>
      </c>
      <c r="DP398" s="328">
        <v>4</v>
      </c>
      <c r="EW398" s="275">
        <v>396</v>
      </c>
    </row>
    <row r="399" spans="82:153" x14ac:dyDescent="0.3">
      <c r="CD399" s="313">
        <v>0</v>
      </c>
      <c r="CE399" s="313">
        <v>0</v>
      </c>
      <c r="CF399" s="313" t="str">
        <v>Hvilke konkrete gevinster/effekter forventes tiltaket å gi, hvilken betydning kan det få for omlegging av praksis</v>
      </c>
      <c r="CG399" s="313"/>
      <c r="CH399" s="313"/>
      <c r="CI399" s="313"/>
      <c r="CJ399" s="313"/>
      <c r="CK399" s="313"/>
      <c r="CL399" s="313"/>
      <c r="CM399" s="313"/>
      <c r="CN399" s="313">
        <v>0</v>
      </c>
      <c r="CO399" s="319" t="b">
        <f t="shared" si="158"/>
        <v>0</v>
      </c>
      <c r="CP399" s="319" t="b">
        <f t="shared" si="159"/>
        <v>0</v>
      </c>
      <c r="CQ399" s="319" t="b">
        <f t="shared" si="161"/>
        <v>0</v>
      </c>
      <c r="CR399" s="319" t="b">
        <f t="shared" si="146"/>
        <v>1</v>
      </c>
      <c r="CS399" s="430" t="b">
        <f t="shared" si="150"/>
        <v>0</v>
      </c>
      <c r="CT399" s="302" t="str">
        <f t="shared" si="151"/>
        <v/>
      </c>
      <c r="CU399" s="302" t="b">
        <f t="shared" si="152"/>
        <v>1</v>
      </c>
      <c r="CV399" s="319" t="b">
        <f t="shared" si="153"/>
        <v>0</v>
      </c>
      <c r="CW399" s="302" t="str">
        <f>'Forside og oppsummering'!$K$2</f>
        <v>20230131_1336</v>
      </c>
      <c r="CX399" s="302">
        <f t="shared" si="154"/>
        <v>4</v>
      </c>
      <c r="CY399" s="302" t="str">
        <f t="shared" si="155"/>
        <v/>
      </c>
      <c r="CZ399" s="435">
        <f t="shared" si="147"/>
        <v>0</v>
      </c>
      <c r="DA399" s="330">
        <f>'Forside og oppsummering'!$E$23</f>
        <v>0</v>
      </c>
      <c r="DB399" s="302" t="str">
        <f t="shared" si="156"/>
        <v>Prosjekt 6</v>
      </c>
      <c r="DC399" s="330" t="str">
        <f t="shared" si="148"/>
        <v>Prosjektbeskrivelse: tjenesteutviklingsprosjekt 6.</v>
      </c>
      <c r="DD399" s="431">
        <f t="shared" si="149"/>
        <v>0</v>
      </c>
      <c r="DE399" s="302" t="e">
        <f t="shared" si="160"/>
        <v>#VALUE!</v>
      </c>
      <c r="DF399" s="302" t="str">
        <f t="shared" si="157"/>
        <v>Hvilke konkrete gevinster/effekter forventes tiltaket å gi, hvilken betydning kan det få for omlegging av praksis</v>
      </c>
      <c r="DG399" s="328">
        <v>0</v>
      </c>
      <c r="DH399" s="328">
        <v>0</v>
      </c>
      <c r="DI399" s="328">
        <v>0</v>
      </c>
      <c r="DJ399" s="328">
        <v>0</v>
      </c>
      <c r="DK399" s="328">
        <v>0</v>
      </c>
      <c r="DL399" s="328">
        <v>0</v>
      </c>
      <c r="DM399" s="328">
        <v>0</v>
      </c>
      <c r="DN399" s="328">
        <v>0</v>
      </c>
      <c r="DO399" s="328" t="str">
        <v>20230131_1336</v>
      </c>
      <c r="DP399" s="328">
        <v>4</v>
      </c>
      <c r="EW399" s="275">
        <v>397</v>
      </c>
    </row>
    <row r="400" spans="82:153" x14ac:dyDescent="0.3">
      <c r="CD400" s="313">
        <v>0</v>
      </c>
      <c r="CE400" s="313" t="str">
        <v>P6.3f</v>
      </c>
      <c r="CF400" s="313" t="str">
        <v>Risikofaktorer</v>
      </c>
      <c r="CG400" s="313"/>
      <c r="CH400" s="313"/>
      <c r="CI400" s="313"/>
      <c r="CJ400" s="313"/>
      <c r="CK400" s="313"/>
      <c r="CL400" s="313"/>
      <c r="CM400" s="313"/>
      <c r="CN400" s="313">
        <v>0</v>
      </c>
      <c r="CO400" s="319" t="b">
        <f t="shared" si="158"/>
        <v>0</v>
      </c>
      <c r="CP400" s="319" t="b">
        <f t="shared" si="159"/>
        <v>0</v>
      </c>
      <c r="CQ400" s="319" t="b">
        <f t="shared" si="161"/>
        <v>0</v>
      </c>
      <c r="CR400" s="319" t="b">
        <f t="shared" si="146"/>
        <v>0</v>
      </c>
      <c r="CS400" s="430" t="b">
        <f t="shared" si="150"/>
        <v>0</v>
      </c>
      <c r="CT400" s="302" t="str">
        <f t="shared" si="151"/>
        <v/>
      </c>
      <c r="CU400" s="302" t="b">
        <f t="shared" si="152"/>
        <v>1</v>
      </c>
      <c r="CV400" s="319" t="b">
        <f t="shared" si="153"/>
        <v>0</v>
      </c>
      <c r="CW400" s="302" t="str">
        <f>'Forside og oppsummering'!$K$2</f>
        <v>20230131_1336</v>
      </c>
      <c r="CX400" s="302">
        <f t="shared" si="154"/>
        <v>4</v>
      </c>
      <c r="CY400" s="302" t="str">
        <f t="shared" si="155"/>
        <v/>
      </c>
      <c r="CZ400" s="435" t="str">
        <f t="shared" si="147"/>
        <v>P6.3f</v>
      </c>
      <c r="DA400" s="330">
        <f>'Forside og oppsummering'!$E$23</f>
        <v>0</v>
      </c>
      <c r="DB400" s="302" t="str">
        <f t="shared" si="156"/>
        <v>Prosjekt 6</v>
      </c>
      <c r="DC400" s="330" t="str">
        <f t="shared" si="148"/>
        <v>Prosjektbeskrivelse: tjenesteutviklingsprosjekt 6.</v>
      </c>
      <c r="DD400" s="431" t="str">
        <f t="shared" si="149"/>
        <v>P6.3f</v>
      </c>
      <c r="DE400" s="302" t="str">
        <f t="shared" si="160"/>
        <v>P_.3f</v>
      </c>
      <c r="DF400" s="302" t="str">
        <f t="shared" si="157"/>
        <v>Risikofaktorer</v>
      </c>
      <c r="DG400" s="328">
        <v>0</v>
      </c>
      <c r="DH400" s="328">
        <v>0</v>
      </c>
      <c r="DI400" s="328">
        <v>0</v>
      </c>
      <c r="DJ400" s="328">
        <v>0</v>
      </c>
      <c r="DK400" s="328">
        <v>0</v>
      </c>
      <c r="DL400" s="328">
        <v>0</v>
      </c>
      <c r="DM400" s="328">
        <v>0</v>
      </c>
      <c r="DN400" s="328">
        <v>0</v>
      </c>
      <c r="DO400" s="328" t="str">
        <v>20230131_1336</v>
      </c>
      <c r="DP400" s="328">
        <v>4</v>
      </c>
      <c r="EW400" s="275">
        <v>398</v>
      </c>
    </row>
    <row r="401" spans="81:153" x14ac:dyDescent="0.3">
      <c r="CD401" s="313">
        <v>0</v>
      </c>
      <c r="CE401" s="313">
        <v>0</v>
      </c>
      <c r="CF401" s="313" t="str">
        <v>Hvilke faktorer gjør det usikkert at dere når målene, selv om dere mottar tilskudd fra Statsforvalteren?</v>
      </c>
      <c r="CG401" s="313"/>
      <c r="CH401" s="313"/>
      <c r="CI401" s="313"/>
      <c r="CJ401" s="313"/>
      <c r="CK401" s="313"/>
      <c r="CL401" s="313"/>
      <c r="CM401" s="313"/>
      <c r="CN401" s="313">
        <v>0</v>
      </c>
      <c r="CO401" s="319" t="b">
        <f t="shared" si="158"/>
        <v>0</v>
      </c>
      <c r="CP401" s="319" t="b">
        <f t="shared" si="159"/>
        <v>0</v>
      </c>
      <c r="CQ401" s="319" t="b">
        <f t="shared" si="161"/>
        <v>0</v>
      </c>
      <c r="CR401" s="319" t="b">
        <f t="shared" si="146"/>
        <v>1</v>
      </c>
      <c r="CS401" s="430" t="b">
        <f t="shared" si="150"/>
        <v>0</v>
      </c>
      <c r="CT401" s="302" t="str">
        <f t="shared" ref="CT401:CT464" si="162">IF(CX401=1,AND(COUNTIF(CN403:CN406,0)=COUNTA(CN403:CN406),SUM(CJ441:CN471)=0),"")</f>
        <v/>
      </c>
      <c r="CU401" s="302" t="b">
        <f t="shared" ref="CU401:CU464" si="163">IF(CT401="",CU400,CT401)</f>
        <v>1</v>
      </c>
      <c r="CV401" s="319" t="b">
        <f t="shared" ref="CV401:CV464" si="164">IF(CU401,FALSE,OR(NOT(AND(CR401,CO402=FALSE)),CS401,CP401))</f>
        <v>0</v>
      </c>
      <c r="CW401" s="302" t="str">
        <f>'Forside og oppsummering'!$K$2</f>
        <v>20230131_1336</v>
      </c>
      <c r="CX401" s="302">
        <f t="shared" ref="CX401:CX464" si="165">IF(LEN(CD401)=3,1,IF(CQ401,7,IF(CQ400,5,IF(CS401,6,IF(CO401,2,4)))))</f>
        <v>4</v>
      </c>
      <c r="CY401" s="302" t="str">
        <f t="shared" ref="CY401:CY464" si="166">IF(CX401=1,RIGHT(LEFT(CD401,2),1),"")</f>
        <v/>
      </c>
      <c r="CZ401" s="435">
        <f t="shared" si="147"/>
        <v>0</v>
      </c>
      <c r="DA401" s="330">
        <f>'Forside og oppsummering'!$E$23</f>
        <v>0</v>
      </c>
      <c r="DB401" s="302" t="str">
        <f t="shared" si="156"/>
        <v>Prosjekt 6</v>
      </c>
      <c r="DC401" s="330" t="str">
        <f t="shared" si="148"/>
        <v>Prosjektbeskrivelse: tjenesteutviklingsprosjekt 6.</v>
      </c>
      <c r="DD401" s="431">
        <f t="shared" si="149"/>
        <v>0</v>
      </c>
      <c r="DE401" s="302" t="e">
        <f t="shared" si="160"/>
        <v>#VALUE!</v>
      </c>
      <c r="DF401" s="302" t="str">
        <f t="shared" si="157"/>
        <v>Hvilke faktorer gjør det usikkert at dere når målene, selv om dere mottar tilskudd fra Statsforvalteren?</v>
      </c>
      <c r="DG401" s="328">
        <v>0</v>
      </c>
      <c r="DH401" s="328">
        <v>0</v>
      </c>
      <c r="DI401" s="328">
        <v>0</v>
      </c>
      <c r="DJ401" s="328">
        <v>0</v>
      </c>
      <c r="DK401" s="328">
        <v>0</v>
      </c>
      <c r="DL401" s="328">
        <v>0</v>
      </c>
      <c r="DM401" s="328">
        <v>0</v>
      </c>
      <c r="DN401" s="328">
        <v>0</v>
      </c>
      <c r="DO401" s="328" t="str">
        <v>20230131_1336</v>
      </c>
      <c r="DP401" s="328">
        <v>4</v>
      </c>
      <c r="EW401" s="275">
        <v>399</v>
      </c>
    </row>
    <row r="402" spans="81:153" x14ac:dyDescent="0.3">
      <c r="CD402" s="313">
        <v>0</v>
      </c>
      <c r="CE402" s="313" t="str">
        <v>P6.3g</v>
      </c>
      <c r="CF402" s="313" t="str">
        <v>Forankring internt i kommunen</v>
      </c>
      <c r="CG402" s="313"/>
      <c r="CH402" s="313"/>
      <c r="CI402" s="313"/>
      <c r="CJ402" s="313"/>
      <c r="CK402" s="313"/>
      <c r="CL402" s="313"/>
      <c r="CM402" s="313"/>
      <c r="CN402" s="313">
        <v>0</v>
      </c>
      <c r="CO402" s="319" t="b">
        <f t="shared" si="158"/>
        <v>0</v>
      </c>
      <c r="CP402" s="319" t="b">
        <f t="shared" si="159"/>
        <v>0</v>
      </c>
      <c r="CQ402" s="319" t="b">
        <f t="shared" si="161"/>
        <v>0</v>
      </c>
      <c r="CR402" s="319" t="b">
        <f t="shared" si="146"/>
        <v>0</v>
      </c>
      <c r="CS402" s="430" t="b">
        <f t="shared" si="150"/>
        <v>0</v>
      </c>
      <c r="CT402" s="302" t="str">
        <f t="shared" si="162"/>
        <v/>
      </c>
      <c r="CU402" s="302" t="b">
        <f t="shared" si="163"/>
        <v>1</v>
      </c>
      <c r="CV402" s="319" t="b">
        <f t="shared" si="164"/>
        <v>0</v>
      </c>
      <c r="CW402" s="302" t="str">
        <f>'Forside og oppsummering'!$K$2</f>
        <v>20230131_1336</v>
      </c>
      <c r="CX402" s="302">
        <f t="shared" si="165"/>
        <v>4</v>
      </c>
      <c r="CY402" s="302" t="str">
        <f t="shared" si="166"/>
        <v/>
      </c>
      <c r="CZ402" s="435" t="str">
        <f t="shared" si="147"/>
        <v>P6.3g</v>
      </c>
      <c r="DA402" s="330">
        <f>'Forside og oppsummering'!$E$23</f>
        <v>0</v>
      </c>
      <c r="DB402" s="302" t="str">
        <f t="shared" si="156"/>
        <v>Prosjekt 6</v>
      </c>
      <c r="DC402" s="330" t="str">
        <f t="shared" si="148"/>
        <v>Prosjektbeskrivelse: tjenesteutviklingsprosjekt 6.</v>
      </c>
      <c r="DD402" s="431" t="str">
        <f t="shared" si="149"/>
        <v>P6.3g</v>
      </c>
      <c r="DE402" s="302" t="str">
        <f t="shared" si="160"/>
        <v>P_.3g</v>
      </c>
      <c r="DF402" s="302" t="str">
        <f t="shared" si="157"/>
        <v>Forankring internt i kommunen</v>
      </c>
      <c r="DG402" s="328">
        <v>0</v>
      </c>
      <c r="DH402" s="328">
        <v>0</v>
      </c>
      <c r="DI402" s="328">
        <v>0</v>
      </c>
      <c r="DJ402" s="328">
        <v>0</v>
      </c>
      <c r="DK402" s="328">
        <v>0</v>
      </c>
      <c r="DL402" s="328">
        <v>0</v>
      </c>
      <c r="DM402" s="328">
        <v>0</v>
      </c>
      <c r="DN402" s="328">
        <v>0</v>
      </c>
      <c r="DO402" s="328" t="str">
        <v>20230131_1336</v>
      </c>
      <c r="DP402" s="328">
        <v>4</v>
      </c>
      <c r="EW402" s="436">
        <v>400</v>
      </c>
    </row>
    <row r="403" spans="81:153" x14ac:dyDescent="0.3">
      <c r="CD403" s="313">
        <v>0</v>
      </c>
      <c r="CE403" s="313">
        <v>0</v>
      </c>
      <c r="CF403" s="313" t="str">
        <v>• Beskriv hvordan tiltaket er forankret internt i kommunen, faglig og administrativt i både utviklings og implementeringsfasen.
• Beskriv kort tanker om overgang fra prosjekt til drift.</v>
      </c>
      <c r="CG403" s="313"/>
      <c r="CH403" s="313"/>
      <c r="CI403" s="313"/>
      <c r="CJ403" s="313"/>
      <c r="CK403" s="313"/>
      <c r="CL403" s="313"/>
      <c r="CM403" s="313"/>
      <c r="CN403" s="313">
        <v>0</v>
      </c>
      <c r="CO403" s="319" t="b">
        <f t="shared" si="158"/>
        <v>0</v>
      </c>
      <c r="CP403" s="319" t="b">
        <f t="shared" si="159"/>
        <v>0</v>
      </c>
      <c r="CQ403" s="319" t="b">
        <f t="shared" si="161"/>
        <v>0</v>
      </c>
      <c r="CR403" s="319" t="b">
        <f t="shared" si="146"/>
        <v>1</v>
      </c>
      <c r="CS403" s="430" t="b">
        <f t="shared" si="150"/>
        <v>0</v>
      </c>
      <c r="CT403" s="302" t="str">
        <f t="shared" si="162"/>
        <v/>
      </c>
      <c r="CU403" s="302" t="b">
        <f t="shared" si="163"/>
        <v>1</v>
      </c>
      <c r="CV403" s="319" t="b">
        <f t="shared" si="164"/>
        <v>0</v>
      </c>
      <c r="CW403" s="302" t="str">
        <f>'Forside og oppsummering'!$K$2</f>
        <v>20230131_1336</v>
      </c>
      <c r="CX403" s="302">
        <f t="shared" si="165"/>
        <v>4</v>
      </c>
      <c r="CY403" s="302" t="str">
        <f t="shared" si="166"/>
        <v/>
      </c>
      <c r="CZ403" s="435">
        <f t="shared" si="147"/>
        <v>0</v>
      </c>
      <c r="DA403" s="330">
        <f>'Forside og oppsummering'!$E$23</f>
        <v>0</v>
      </c>
      <c r="DB403" s="302" t="str">
        <f t="shared" si="156"/>
        <v>Prosjekt 6</v>
      </c>
      <c r="DC403" s="330" t="str">
        <f t="shared" ref="DC403:DC441" si="167">IF(CX403=1,"",IF(CX403=2,CE403,DC402))</f>
        <v>Prosjektbeskrivelse: tjenesteutviklingsprosjekt 6.</v>
      </c>
      <c r="DD403" s="431">
        <f t="shared" ref="DD403:DD441" si="168">IF(CX403=6,_xlfn.CONCAT(CZ402,"_end"),IF(CX403=5,_xlfn.CONCAT(CZ403,"_saksbehandlerkommentar"),CZ403))</f>
        <v>0</v>
      </c>
      <c r="DE403" s="302" t="e">
        <f t="shared" ref="DE403:DE441" si="169">_xlfn.CONCAT("P_",RIGHT(DD403,LEN(DD403)-2))</f>
        <v>#VALUE!</v>
      </c>
      <c r="DF403" s="302" t="str">
        <f t="shared" ref="DF403:DF441" si="170">IF(CX403=6,"",CF403)</f>
        <v>• Beskriv hvordan tiltaket er forankret internt i kommunen, faglig og administrativt i både utviklings og implementeringsfasen.
• Beskriv kort tanker om overgang fra prosjekt til drift.</v>
      </c>
      <c r="DG403" s="328">
        <v>0</v>
      </c>
      <c r="DH403" s="328">
        <v>0</v>
      </c>
      <c r="DI403" s="328">
        <v>0</v>
      </c>
      <c r="DJ403" s="328">
        <v>0</v>
      </c>
      <c r="DK403" s="328">
        <v>0</v>
      </c>
      <c r="DL403" s="328">
        <v>0</v>
      </c>
      <c r="DM403" s="328">
        <v>0</v>
      </c>
      <c r="DN403" s="328">
        <v>0</v>
      </c>
      <c r="DO403" s="328" t="str">
        <v>20230131_1336</v>
      </c>
      <c r="DP403" s="328">
        <v>4</v>
      </c>
      <c r="EW403" s="275">
        <v>401</v>
      </c>
    </row>
    <row r="404" spans="81:153" x14ac:dyDescent="0.3">
      <c r="CD404" s="313">
        <v>0</v>
      </c>
      <c r="CE404" s="313" t="str">
        <v>P6.3h</v>
      </c>
      <c r="CF404" s="313" t="str">
        <v>Kontrolltiltak</v>
      </c>
      <c r="CG404" s="313"/>
      <c r="CH404" s="313"/>
      <c r="CI404" s="313"/>
      <c r="CJ404" s="313"/>
      <c r="CK404" s="313"/>
      <c r="CL404" s="313"/>
      <c r="CM404" s="313"/>
      <c r="CN404" s="313">
        <v>0</v>
      </c>
      <c r="CO404" s="319" t="b">
        <f t="shared" si="158"/>
        <v>0</v>
      </c>
      <c r="CP404" s="319" t="b">
        <f t="shared" si="159"/>
        <v>0</v>
      </c>
      <c r="CQ404" s="319" t="b">
        <f t="shared" si="161"/>
        <v>0</v>
      </c>
      <c r="CR404" s="319" t="b">
        <f t="shared" si="146"/>
        <v>0</v>
      </c>
      <c r="CS404" s="430" t="b">
        <f t="shared" si="150"/>
        <v>0</v>
      </c>
      <c r="CT404" s="302" t="str">
        <f t="shared" si="162"/>
        <v/>
      </c>
      <c r="CU404" s="302" t="b">
        <f t="shared" si="163"/>
        <v>1</v>
      </c>
      <c r="CV404" s="319" t="b">
        <f t="shared" si="164"/>
        <v>0</v>
      </c>
      <c r="CW404" s="302" t="str">
        <f>'Forside og oppsummering'!$K$2</f>
        <v>20230131_1336</v>
      </c>
      <c r="CX404" s="302">
        <f t="shared" si="165"/>
        <v>4</v>
      </c>
      <c r="CY404" s="302" t="str">
        <f t="shared" si="166"/>
        <v/>
      </c>
      <c r="CZ404" s="435" t="str">
        <f t="shared" si="147"/>
        <v>P6.3h</v>
      </c>
      <c r="DA404" s="330">
        <f>'Forside og oppsummering'!$E$23</f>
        <v>0</v>
      </c>
      <c r="DB404" s="302" t="str">
        <f t="shared" si="156"/>
        <v>Prosjekt 6</v>
      </c>
      <c r="DC404" s="330" t="str">
        <f t="shared" si="167"/>
        <v>Prosjektbeskrivelse: tjenesteutviklingsprosjekt 6.</v>
      </c>
      <c r="DD404" s="431" t="str">
        <f t="shared" si="168"/>
        <v>P6.3h</v>
      </c>
      <c r="DE404" s="302" t="str">
        <f t="shared" si="169"/>
        <v>P_.3h</v>
      </c>
      <c r="DF404" s="302" t="str">
        <f t="shared" si="170"/>
        <v>Kontrolltiltak</v>
      </c>
      <c r="DG404" s="328">
        <v>0</v>
      </c>
      <c r="DH404" s="328">
        <v>0</v>
      </c>
      <c r="DI404" s="328">
        <v>0</v>
      </c>
      <c r="DJ404" s="328">
        <v>0</v>
      </c>
      <c r="DK404" s="328">
        <v>0</v>
      </c>
      <c r="DL404" s="328">
        <v>0</v>
      </c>
      <c r="DM404" s="328">
        <v>0</v>
      </c>
      <c r="DN404" s="328">
        <v>0</v>
      </c>
      <c r="DO404" s="328" t="str">
        <v>20230131_1336</v>
      </c>
      <c r="DP404" s="328">
        <v>4</v>
      </c>
      <c r="EW404" s="275">
        <v>402</v>
      </c>
    </row>
    <row r="405" spans="81:153" x14ac:dyDescent="0.3">
      <c r="CD405" s="313">
        <v>0</v>
      </c>
      <c r="CE405" s="313">
        <v>0</v>
      </c>
      <c r="CF405"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405" s="313"/>
      <c r="CH405" s="313"/>
      <c r="CI405" s="313"/>
      <c r="CJ405" s="313"/>
      <c r="CK405" s="313"/>
      <c r="CL405" s="313"/>
      <c r="CM405" s="313"/>
      <c r="CN405" s="313">
        <v>0</v>
      </c>
      <c r="CO405" s="319" t="b">
        <f t="shared" si="158"/>
        <v>0</v>
      </c>
      <c r="CP405" s="319" t="b">
        <f t="shared" si="159"/>
        <v>0</v>
      </c>
      <c r="CQ405" s="319" t="b">
        <f t="shared" si="161"/>
        <v>0</v>
      </c>
      <c r="CR405" s="319" t="b">
        <f t="shared" si="146"/>
        <v>1</v>
      </c>
      <c r="CS405" s="430" t="b">
        <f t="shared" si="150"/>
        <v>1</v>
      </c>
      <c r="CT405" s="302" t="str">
        <f t="shared" si="162"/>
        <v/>
      </c>
      <c r="CU405" s="302" t="b">
        <f t="shared" si="163"/>
        <v>1</v>
      </c>
      <c r="CV405" s="319" t="b">
        <f t="shared" si="164"/>
        <v>0</v>
      </c>
      <c r="CW405" s="302" t="str">
        <f>'Forside og oppsummering'!$K$2</f>
        <v>20230131_1336</v>
      </c>
      <c r="CX405" s="302">
        <f t="shared" si="165"/>
        <v>6</v>
      </c>
      <c r="CY405" s="302" t="str">
        <f t="shared" si="166"/>
        <v/>
      </c>
      <c r="CZ405" s="435">
        <f t="shared" si="147"/>
        <v>0</v>
      </c>
      <c r="DA405" s="330">
        <f>'Forside og oppsummering'!$E$23</f>
        <v>0</v>
      </c>
      <c r="DB405" s="302" t="str">
        <f t="shared" si="156"/>
        <v>Prosjekt 6</v>
      </c>
      <c r="DC405" s="330" t="str">
        <f t="shared" si="167"/>
        <v>Prosjektbeskrivelse: tjenesteutviklingsprosjekt 6.</v>
      </c>
      <c r="DD405" s="431" t="str">
        <f t="shared" si="168"/>
        <v>P6.3h_end</v>
      </c>
      <c r="DE405" s="302" t="str">
        <f t="shared" si="169"/>
        <v>P_.3h_end</v>
      </c>
      <c r="DF405" s="302" t="str">
        <f t="shared" si="170"/>
        <v/>
      </c>
      <c r="DG405" s="328">
        <v>0</v>
      </c>
      <c r="DH405" s="328">
        <v>0</v>
      </c>
      <c r="DI405" s="328">
        <v>0</v>
      </c>
      <c r="DJ405" s="328">
        <v>0</v>
      </c>
      <c r="DK405" s="328">
        <v>0</v>
      </c>
      <c r="DL405" s="328">
        <v>0</v>
      </c>
      <c r="DM405" s="328">
        <v>0</v>
      </c>
      <c r="DN405" s="328">
        <v>0</v>
      </c>
      <c r="DO405" s="328" t="str">
        <v>20230131_1336</v>
      </c>
      <c r="DP405" s="328">
        <v>6</v>
      </c>
      <c r="EW405" s="275">
        <v>403</v>
      </c>
    </row>
    <row r="406" spans="81:153" x14ac:dyDescent="0.3">
      <c r="CD406" s="314" t="str">
        <f>'Prosjekt 6'!$C$44</f>
        <v>P6.4</v>
      </c>
      <c r="CE406" s="314" t="str">
        <f>'Prosjekt 6'!$D$44</f>
        <v>Samarbeidspartnere i tjenesteutviklingsprosjekt 6.</v>
      </c>
      <c r="CF406" s="314"/>
      <c r="CG406" s="314"/>
      <c r="CH406" s="314"/>
      <c r="CI406" s="314"/>
      <c r="CJ406" s="314"/>
      <c r="CK406" s="314"/>
      <c r="CL406" s="314"/>
      <c r="CM406" s="314"/>
      <c r="CN406" s="314"/>
      <c r="CO406" s="319" t="b">
        <f t="shared" si="158"/>
        <v>1</v>
      </c>
      <c r="CP406" s="319" t="b">
        <f t="shared" si="159"/>
        <v>0</v>
      </c>
      <c r="CQ406" s="319" t="b">
        <f t="shared" si="161"/>
        <v>0</v>
      </c>
      <c r="CR406" s="319" t="b">
        <f t="shared" si="146"/>
        <v>0</v>
      </c>
      <c r="CS406" s="430" t="b">
        <f t="shared" si="150"/>
        <v>0</v>
      </c>
      <c r="CT406" s="302" t="str">
        <f t="shared" si="162"/>
        <v/>
      </c>
      <c r="CU406" s="302" t="b">
        <f t="shared" si="163"/>
        <v>1</v>
      </c>
      <c r="CV406" s="319" t="b">
        <f t="shared" si="164"/>
        <v>0</v>
      </c>
      <c r="CW406" s="302" t="str">
        <f>'Forside og oppsummering'!$K$2</f>
        <v>20230131_1336</v>
      </c>
      <c r="CX406" s="302">
        <f t="shared" si="165"/>
        <v>2</v>
      </c>
      <c r="CY406" s="302" t="str">
        <f t="shared" si="166"/>
        <v/>
      </c>
      <c r="CZ406" s="435" t="str">
        <f t="shared" si="147"/>
        <v>P6.4</v>
      </c>
      <c r="DA406" s="330">
        <f>'Forside og oppsummering'!$E$23</f>
        <v>0</v>
      </c>
      <c r="DB406" s="302" t="str">
        <f t="shared" si="156"/>
        <v>Prosjekt 6</v>
      </c>
      <c r="DC406" s="330" t="str">
        <f t="shared" si="167"/>
        <v>Samarbeidspartnere i tjenesteutviklingsprosjekt 6.</v>
      </c>
      <c r="DD406" s="431" t="str">
        <f t="shared" si="168"/>
        <v>P6.4</v>
      </c>
      <c r="DE406" s="302" t="str">
        <f t="shared" si="169"/>
        <v>P_.4</v>
      </c>
      <c r="DF406" s="302">
        <f t="shared" si="170"/>
        <v>0</v>
      </c>
      <c r="DG406" s="328">
        <v>0</v>
      </c>
      <c r="DH406" s="328">
        <v>0</v>
      </c>
      <c r="DI406" s="328">
        <v>0</v>
      </c>
      <c r="DJ406" s="328">
        <v>0</v>
      </c>
      <c r="DK406" s="328">
        <v>0</v>
      </c>
      <c r="DL406" s="328">
        <v>0</v>
      </c>
      <c r="DM406" s="328">
        <v>0</v>
      </c>
      <c r="DN406" s="328">
        <v>0</v>
      </c>
      <c r="DO406" s="328" t="str">
        <v>20230131_1336</v>
      </c>
      <c r="DP406" s="328">
        <v>2</v>
      </c>
      <c r="EW406" s="275">
        <v>404</v>
      </c>
    </row>
    <row r="407" spans="81:153" x14ac:dyDescent="0.3">
      <c r="CD407" s="314"/>
      <c r="CE407" s="314" t="str">
        <f>_xlfn.CONCAT(CD406,"a")</f>
        <v>P6.4a</v>
      </c>
      <c r="CF407" s="275" t="s">
        <v>265</v>
      </c>
      <c r="CG407" s="314"/>
      <c r="CH407" s="314"/>
      <c r="CI407" s="314"/>
      <c r="CJ407" s="314"/>
      <c r="CK407" s="314"/>
      <c r="CL407" s="314"/>
      <c r="CM407" s="314"/>
      <c r="CN407" s="314">
        <f>'Prosjekt 6'!$D$46</f>
        <v>0</v>
      </c>
      <c r="CO407" s="319" t="b">
        <f t="shared" si="158"/>
        <v>0</v>
      </c>
      <c r="CP407" s="319" t="b">
        <f t="shared" si="159"/>
        <v>0</v>
      </c>
      <c r="CQ407" s="319" t="b">
        <f t="shared" si="161"/>
        <v>0</v>
      </c>
      <c r="CR407" s="319" t="b">
        <f t="shared" si="146"/>
        <v>0</v>
      </c>
      <c r="CS407" s="430" t="b">
        <f t="shared" si="150"/>
        <v>0</v>
      </c>
      <c r="CT407" s="302" t="str">
        <f t="shared" si="162"/>
        <v/>
      </c>
      <c r="CU407" s="302" t="b">
        <f t="shared" si="163"/>
        <v>1</v>
      </c>
      <c r="CV407" s="319" t="b">
        <f t="shared" si="164"/>
        <v>0</v>
      </c>
      <c r="CW407" s="302" t="str">
        <f>'Forside og oppsummering'!$K$2</f>
        <v>20230131_1336</v>
      </c>
      <c r="CX407" s="302">
        <f t="shared" si="165"/>
        <v>4</v>
      </c>
      <c r="CY407" s="302" t="str">
        <f t="shared" si="166"/>
        <v/>
      </c>
      <c r="CZ407" s="435" t="str">
        <f t="shared" si="147"/>
        <v>P6.4a</v>
      </c>
      <c r="DA407" s="330">
        <f>'Forside og oppsummering'!$E$23</f>
        <v>0</v>
      </c>
      <c r="DB407" s="302" t="str">
        <f t="shared" si="156"/>
        <v>Prosjekt 6</v>
      </c>
      <c r="DC407" s="330" t="str">
        <f t="shared" si="167"/>
        <v>Samarbeidspartnere i tjenesteutviklingsprosjekt 6.</v>
      </c>
      <c r="DD407" s="431" t="str">
        <f t="shared" si="168"/>
        <v>P6.4a</v>
      </c>
      <c r="DE407" s="302" t="str">
        <f t="shared" si="169"/>
        <v>P_.4a</v>
      </c>
      <c r="DF407" s="302" t="str">
        <f t="shared" si="170"/>
        <v>Samarbeidspartnere</v>
      </c>
      <c r="DG407" s="328">
        <v>0</v>
      </c>
      <c r="DH407" s="328">
        <v>0</v>
      </c>
      <c r="DI407" s="328">
        <v>0</v>
      </c>
      <c r="DJ407" s="328">
        <v>0</v>
      </c>
      <c r="DK407" s="328">
        <v>0</v>
      </c>
      <c r="DL407" s="328">
        <v>0</v>
      </c>
      <c r="DM407" s="328">
        <v>0</v>
      </c>
      <c r="DN407" s="328">
        <v>0</v>
      </c>
      <c r="DO407" s="328" t="str">
        <v>20230131_1336</v>
      </c>
      <c r="DP407" s="328">
        <v>4</v>
      </c>
      <c r="EW407" s="275">
        <v>405</v>
      </c>
    </row>
    <row r="408" spans="81:153" x14ac:dyDescent="0.3">
      <c r="CC408" s="302" t="str">
        <f>'Prosjekt 6'!$D$50</f>
        <v>P6.5  Alle estimerte kostnader for tjenesteutviklingsprosjektet (I året det søkes for)</v>
      </c>
      <c r="CO408" s="319" t="b">
        <f t="shared" si="158"/>
        <v>0</v>
      </c>
      <c r="CP408" s="319" t="b">
        <f t="shared" si="159"/>
        <v>0</v>
      </c>
      <c r="CQ408" s="319" t="b">
        <f t="shared" si="161"/>
        <v>0</v>
      </c>
      <c r="CR408" s="319" t="b">
        <f t="shared" si="146"/>
        <v>1</v>
      </c>
      <c r="CS408" s="430" t="b">
        <f t="shared" si="150"/>
        <v>1</v>
      </c>
      <c r="CT408" s="302" t="str">
        <f t="shared" si="162"/>
        <v/>
      </c>
      <c r="CU408" s="302" t="b">
        <f t="shared" si="163"/>
        <v>1</v>
      </c>
      <c r="CV408" s="319" t="b">
        <f t="shared" si="164"/>
        <v>0</v>
      </c>
      <c r="CW408" s="302" t="str">
        <f>'Forside og oppsummering'!$K$2</f>
        <v>20230131_1336</v>
      </c>
      <c r="CX408" s="302">
        <f t="shared" si="165"/>
        <v>6</v>
      </c>
      <c r="CY408" s="302" t="str">
        <f t="shared" si="166"/>
        <v/>
      </c>
      <c r="CZ408" s="435">
        <f t="shared" si="147"/>
        <v>0</v>
      </c>
      <c r="DA408" s="330">
        <f>'Forside og oppsummering'!$E$23</f>
        <v>0</v>
      </c>
      <c r="DB408" s="302" t="str">
        <f t="shared" si="156"/>
        <v>Prosjekt 6</v>
      </c>
      <c r="DC408" s="330" t="str">
        <f t="shared" si="167"/>
        <v>Samarbeidspartnere i tjenesteutviklingsprosjekt 6.</v>
      </c>
      <c r="DD408" s="431" t="str">
        <f t="shared" si="168"/>
        <v>P6.4a_end</v>
      </c>
      <c r="DE408" s="302" t="str">
        <f t="shared" si="169"/>
        <v>P_.4a_end</v>
      </c>
      <c r="DF408" s="302" t="str">
        <f t="shared" si="170"/>
        <v/>
      </c>
      <c r="DG408" s="328">
        <v>0</v>
      </c>
      <c r="DH408" s="328">
        <v>0</v>
      </c>
      <c r="DI408" s="328">
        <v>0</v>
      </c>
      <c r="DJ408" s="328">
        <v>0</v>
      </c>
      <c r="DK408" s="328">
        <v>0</v>
      </c>
      <c r="DL408" s="328">
        <v>0</v>
      </c>
      <c r="DM408" s="328">
        <v>0</v>
      </c>
      <c r="DN408" s="328">
        <v>0</v>
      </c>
      <c r="DO408" s="328" t="str">
        <v>20230131_1336</v>
      </c>
      <c r="DP408" s="328">
        <v>6</v>
      </c>
      <c r="EW408" s="275">
        <v>406</v>
      </c>
    </row>
    <row r="409" spans="81:153" x14ac:dyDescent="0.3">
      <c r="CC409" s="302">
        <f>FIND(" ",CC408)</f>
        <v>5</v>
      </c>
      <c r="CD409" s="315" t="str">
        <f>LEFT(CC408,CC409)</f>
        <v xml:space="preserve">P6.5 </v>
      </c>
      <c r="CE409" s="315" t="str">
        <f>RIGHT(CC408,LEN(CC408)-CC409-1)</f>
        <v>Alle estimerte kostnader for tjenesteutviklingsprosjektet (I året det søkes for)</v>
      </c>
      <c r="CF409" s="315"/>
      <c r="CG409" s="315"/>
      <c r="CH409" s="315"/>
      <c r="CI409" s="315"/>
      <c r="CJ409" s="315"/>
      <c r="CK409" s="315"/>
      <c r="CL409" s="315"/>
      <c r="CM409" s="315"/>
      <c r="CN409" s="315"/>
      <c r="CO409" s="319" t="b">
        <f t="shared" si="158"/>
        <v>1</v>
      </c>
      <c r="CP409" s="319" t="b">
        <f t="shared" si="159"/>
        <v>0</v>
      </c>
      <c r="CQ409" s="319" t="b">
        <f t="shared" si="161"/>
        <v>0</v>
      </c>
      <c r="CR409" s="319" t="b">
        <f t="shared" si="146"/>
        <v>0</v>
      </c>
      <c r="CS409" s="430" t="b">
        <f t="shared" si="150"/>
        <v>0</v>
      </c>
      <c r="CT409" s="302" t="str">
        <f t="shared" si="162"/>
        <v/>
      </c>
      <c r="CU409" s="302" t="b">
        <f t="shared" si="163"/>
        <v>1</v>
      </c>
      <c r="CV409" s="319" t="b">
        <f t="shared" si="164"/>
        <v>0</v>
      </c>
      <c r="CW409" s="302" t="str">
        <f>'Forside og oppsummering'!$K$2</f>
        <v>20230131_1336</v>
      </c>
      <c r="CX409" s="302">
        <f t="shared" si="165"/>
        <v>2</v>
      </c>
      <c r="CY409" s="302" t="str">
        <f t="shared" si="166"/>
        <v/>
      </c>
      <c r="CZ409" s="435" t="str">
        <f t="shared" si="147"/>
        <v xml:space="preserve">P6.5 </v>
      </c>
      <c r="DA409" s="330">
        <f>'Forside og oppsummering'!$E$23</f>
        <v>0</v>
      </c>
      <c r="DB409" s="302" t="str">
        <f t="shared" si="156"/>
        <v>Prosjekt 6</v>
      </c>
      <c r="DC409" s="330" t="str">
        <f t="shared" si="167"/>
        <v>Alle estimerte kostnader for tjenesteutviklingsprosjektet (I året det søkes for)</v>
      </c>
      <c r="DD409" s="431" t="str">
        <f t="shared" si="168"/>
        <v xml:space="preserve">P6.5 </v>
      </c>
      <c r="DE409" s="302" t="str">
        <f t="shared" si="169"/>
        <v xml:space="preserve">P_.5 </v>
      </c>
      <c r="DF409" s="302">
        <f t="shared" si="170"/>
        <v>0</v>
      </c>
      <c r="DG409" s="328">
        <v>0</v>
      </c>
      <c r="DH409" s="328">
        <v>0</v>
      </c>
      <c r="DI409" s="328">
        <v>0</v>
      </c>
      <c r="DJ409" s="328">
        <v>0</v>
      </c>
      <c r="DK409" s="328">
        <v>0</v>
      </c>
      <c r="DL409" s="328">
        <v>0</v>
      </c>
      <c r="DM409" s="328">
        <v>0</v>
      </c>
      <c r="DN409" s="328">
        <v>0</v>
      </c>
      <c r="DO409" s="328" t="str">
        <v>20230131_1336</v>
      </c>
      <c r="DP409" s="328">
        <v>2</v>
      </c>
      <c r="EW409" s="436">
        <v>407</v>
      </c>
    </row>
    <row r="410" spans="81:153" x14ac:dyDescent="0.3">
      <c r="CD410" s="315" cm="1">
        <f t="array" ref="CD410:CF417">'Prosjekt 6'!$C$52:$E$59</f>
        <v>0</v>
      </c>
      <c r="CE410" s="315" t="str">
        <v>P6.5a</v>
      </c>
      <c r="CF410" s="315" t="str">
        <v>Lønnsutgifter med sosiale utgifter</v>
      </c>
      <c r="CG410" s="315"/>
      <c r="CH410" s="315"/>
      <c r="CI410" s="315"/>
      <c r="CJ410" s="315"/>
      <c r="CK410" s="315"/>
      <c r="CL410" s="315"/>
      <c r="CM410" s="315"/>
      <c r="CN410" s="315" cm="1">
        <f t="array" ref="CN410:CN422">'Prosjekt 6'!$F$52:$F$64</f>
        <v>0</v>
      </c>
      <c r="CO410" s="319" t="b">
        <f t="shared" si="158"/>
        <v>0</v>
      </c>
      <c r="CP410" s="319" t="b">
        <f t="shared" si="159"/>
        <v>0</v>
      </c>
      <c r="CQ410" s="319" t="b">
        <f t="shared" si="161"/>
        <v>0</v>
      </c>
      <c r="CR410" s="319" t="b">
        <f t="shared" si="146"/>
        <v>0</v>
      </c>
      <c r="CS410" s="430" t="b">
        <f t="shared" si="150"/>
        <v>0</v>
      </c>
      <c r="CT410" s="302" t="str">
        <f t="shared" si="162"/>
        <v/>
      </c>
      <c r="CU410" s="302" t="b">
        <f t="shared" si="163"/>
        <v>1</v>
      </c>
      <c r="CV410" s="319" t="b">
        <f t="shared" si="164"/>
        <v>0</v>
      </c>
      <c r="CW410" s="302" t="str">
        <f>'Forside og oppsummering'!$K$2</f>
        <v>20230131_1336</v>
      </c>
      <c r="CX410" s="302">
        <f t="shared" si="165"/>
        <v>4</v>
      </c>
      <c r="CY410" s="302" t="str">
        <f t="shared" si="166"/>
        <v/>
      </c>
      <c r="CZ410" s="435" t="str">
        <f t="shared" si="147"/>
        <v>P6.5a</v>
      </c>
      <c r="DA410" s="330">
        <f>'Forside og oppsummering'!$E$23</f>
        <v>0</v>
      </c>
      <c r="DB410" s="302" t="str">
        <f t="shared" si="156"/>
        <v>Prosjekt 6</v>
      </c>
      <c r="DC410" s="330" t="str">
        <f t="shared" si="167"/>
        <v>Alle estimerte kostnader for tjenesteutviklingsprosjektet (I året det søkes for)</v>
      </c>
      <c r="DD410" s="431" t="str">
        <f t="shared" si="168"/>
        <v>P6.5a</v>
      </c>
      <c r="DE410" s="302" t="str">
        <f t="shared" si="169"/>
        <v>P_.5a</v>
      </c>
      <c r="DF410" s="302" t="str">
        <f t="shared" si="170"/>
        <v>Lønnsutgifter med sosiale utgifter</v>
      </c>
      <c r="DG410" s="328">
        <v>0</v>
      </c>
      <c r="DH410" s="328">
        <v>0</v>
      </c>
      <c r="DI410" s="328">
        <v>0</v>
      </c>
      <c r="DJ410" s="328">
        <v>0</v>
      </c>
      <c r="DK410" s="328">
        <v>0</v>
      </c>
      <c r="DL410" s="328">
        <v>0</v>
      </c>
      <c r="DM410" s="328">
        <v>0</v>
      </c>
      <c r="DN410" s="328">
        <v>0</v>
      </c>
      <c r="DO410" s="328" t="str">
        <v>20230131_1336</v>
      </c>
      <c r="DP410" s="328">
        <v>4</v>
      </c>
      <c r="EW410" s="275">
        <v>408</v>
      </c>
    </row>
    <row r="411" spans="81:153" x14ac:dyDescent="0.3">
      <c r="CD411" s="315">
        <v>0</v>
      </c>
      <c r="CE411" s="315" t="str">
        <v>P6.5b</v>
      </c>
      <c r="CF411" s="315" t="str">
        <v>Reiseutgifter, arrangement, møter, konferanser</v>
      </c>
      <c r="CG411" s="315"/>
      <c r="CH411" s="315"/>
      <c r="CI411" s="315"/>
      <c r="CJ411" s="315"/>
      <c r="CK411" s="315"/>
      <c r="CL411" s="315"/>
      <c r="CM411" s="315"/>
      <c r="CN411" s="315">
        <v>0</v>
      </c>
      <c r="CO411" s="319" t="b">
        <f t="shared" si="158"/>
        <v>0</v>
      </c>
      <c r="CP411" s="319" t="b">
        <f t="shared" si="159"/>
        <v>0</v>
      </c>
      <c r="CQ411" s="319" t="b">
        <f t="shared" si="161"/>
        <v>0</v>
      </c>
      <c r="CR411" s="319" t="b">
        <f t="shared" si="146"/>
        <v>0</v>
      </c>
      <c r="CS411" s="430" t="b">
        <f t="shared" si="150"/>
        <v>0</v>
      </c>
      <c r="CT411" s="302" t="str">
        <f t="shared" si="162"/>
        <v/>
      </c>
      <c r="CU411" s="302" t="b">
        <f t="shared" si="163"/>
        <v>1</v>
      </c>
      <c r="CV411" s="319" t="b">
        <f t="shared" si="164"/>
        <v>0</v>
      </c>
      <c r="CW411" s="302" t="str">
        <f>'Forside og oppsummering'!$K$2</f>
        <v>20230131_1336</v>
      </c>
      <c r="CX411" s="302">
        <f t="shared" si="165"/>
        <v>4</v>
      </c>
      <c r="CY411" s="302" t="str">
        <f t="shared" si="166"/>
        <v/>
      </c>
      <c r="CZ411" s="435" t="str">
        <f t="shared" si="147"/>
        <v>P6.5b</v>
      </c>
      <c r="DA411" s="330">
        <f>'Forside og oppsummering'!$E$23</f>
        <v>0</v>
      </c>
      <c r="DB411" s="302" t="str">
        <f t="shared" si="156"/>
        <v>Prosjekt 6</v>
      </c>
      <c r="DC411" s="330" t="str">
        <f t="shared" si="167"/>
        <v>Alle estimerte kostnader for tjenesteutviklingsprosjektet (I året det søkes for)</v>
      </c>
      <c r="DD411" s="431" t="str">
        <f t="shared" si="168"/>
        <v>P6.5b</v>
      </c>
      <c r="DE411" s="302" t="str">
        <f t="shared" si="169"/>
        <v>P_.5b</v>
      </c>
      <c r="DF411" s="302" t="str">
        <f t="shared" si="170"/>
        <v>Reiseutgifter, arrangement, møter, konferanser</v>
      </c>
      <c r="DG411" s="328">
        <v>0</v>
      </c>
      <c r="DH411" s="328">
        <v>0</v>
      </c>
      <c r="DI411" s="328">
        <v>0</v>
      </c>
      <c r="DJ411" s="328">
        <v>0</v>
      </c>
      <c r="DK411" s="328">
        <v>0</v>
      </c>
      <c r="DL411" s="328">
        <v>0</v>
      </c>
      <c r="DM411" s="328">
        <v>0</v>
      </c>
      <c r="DN411" s="328">
        <v>0</v>
      </c>
      <c r="DO411" s="328" t="str">
        <v>20230131_1336</v>
      </c>
      <c r="DP411" s="328">
        <v>4</v>
      </c>
      <c r="EW411" s="275">
        <v>409</v>
      </c>
    </row>
    <row r="412" spans="81:153" x14ac:dyDescent="0.3">
      <c r="CD412" s="315">
        <v>0</v>
      </c>
      <c r="CE412" s="315" t="str">
        <v>P6.5c</v>
      </c>
      <c r="CF412" s="315" t="str">
        <v>Konsulenttjenester</v>
      </c>
      <c r="CG412" s="315"/>
      <c r="CH412" s="315"/>
      <c r="CI412" s="315"/>
      <c r="CJ412" s="315"/>
      <c r="CK412" s="315"/>
      <c r="CL412" s="315"/>
      <c r="CM412" s="315"/>
      <c r="CN412" s="315">
        <v>0</v>
      </c>
      <c r="CO412" s="319" t="b">
        <f t="shared" si="158"/>
        <v>0</v>
      </c>
      <c r="CP412" s="319" t="b">
        <f t="shared" si="159"/>
        <v>0</v>
      </c>
      <c r="CQ412" s="319" t="b">
        <f t="shared" si="161"/>
        <v>0</v>
      </c>
      <c r="CR412" s="319" t="b">
        <f t="shared" si="146"/>
        <v>0</v>
      </c>
      <c r="CS412" s="430" t="b">
        <f t="shared" si="150"/>
        <v>0</v>
      </c>
      <c r="CT412" s="302" t="str">
        <f t="shared" si="162"/>
        <v/>
      </c>
      <c r="CU412" s="302" t="b">
        <f t="shared" si="163"/>
        <v>1</v>
      </c>
      <c r="CV412" s="319" t="b">
        <f t="shared" si="164"/>
        <v>0</v>
      </c>
      <c r="CW412" s="302" t="str">
        <f>'Forside og oppsummering'!$K$2</f>
        <v>20230131_1336</v>
      </c>
      <c r="CX412" s="302">
        <f t="shared" si="165"/>
        <v>4</v>
      </c>
      <c r="CY412" s="302" t="str">
        <f t="shared" si="166"/>
        <v/>
      </c>
      <c r="CZ412" s="435" t="str">
        <f t="shared" si="147"/>
        <v>P6.5c</v>
      </c>
      <c r="DA412" s="330">
        <f>'Forside og oppsummering'!$E$23</f>
        <v>0</v>
      </c>
      <c r="DB412" s="302" t="str">
        <f t="shared" si="156"/>
        <v>Prosjekt 6</v>
      </c>
      <c r="DC412" s="330" t="str">
        <f t="shared" si="167"/>
        <v>Alle estimerte kostnader for tjenesteutviklingsprosjektet (I året det søkes for)</v>
      </c>
      <c r="DD412" s="431" t="str">
        <f t="shared" si="168"/>
        <v>P6.5c</v>
      </c>
      <c r="DE412" s="302" t="str">
        <f t="shared" si="169"/>
        <v>P_.5c</v>
      </c>
      <c r="DF412" s="302" t="str">
        <f t="shared" si="170"/>
        <v>Konsulenttjenester</v>
      </c>
      <c r="DG412" s="328">
        <v>0</v>
      </c>
      <c r="DH412" s="328">
        <v>0</v>
      </c>
      <c r="DI412" s="328">
        <v>0</v>
      </c>
      <c r="DJ412" s="328">
        <v>0</v>
      </c>
      <c r="DK412" s="328">
        <v>0</v>
      </c>
      <c r="DL412" s="328">
        <v>0</v>
      </c>
      <c r="DM412" s="328">
        <v>0</v>
      </c>
      <c r="DN412" s="328">
        <v>0</v>
      </c>
      <c r="DO412" s="328" t="str">
        <v>20230131_1336</v>
      </c>
      <c r="DP412" s="328">
        <v>4</v>
      </c>
      <c r="EW412" s="275">
        <v>410</v>
      </c>
    </row>
    <row r="413" spans="81:153" x14ac:dyDescent="0.3">
      <c r="CD413" s="315">
        <v>0</v>
      </c>
      <c r="CE413" s="315" t="str">
        <v>P6.5d</v>
      </c>
      <c r="CF413" s="315" t="str">
        <v>Trykking, publikasjoner, kunngjøringer, utsending og distribusjonskostnader</v>
      </c>
      <c r="CG413" s="315"/>
      <c r="CH413" s="315"/>
      <c r="CI413" s="315"/>
      <c r="CJ413" s="315"/>
      <c r="CK413" s="315"/>
      <c r="CL413" s="315"/>
      <c r="CM413" s="315"/>
      <c r="CN413" s="315">
        <v>0</v>
      </c>
      <c r="CO413" s="319" t="b">
        <f t="shared" si="158"/>
        <v>0</v>
      </c>
      <c r="CP413" s="319" t="b">
        <f t="shared" si="159"/>
        <v>0</v>
      </c>
      <c r="CQ413" s="319" t="b">
        <f t="shared" si="161"/>
        <v>0</v>
      </c>
      <c r="CR413" s="319" t="b">
        <f t="shared" si="146"/>
        <v>0</v>
      </c>
      <c r="CS413" s="430" t="b">
        <f t="shared" si="150"/>
        <v>0</v>
      </c>
      <c r="CT413" s="302" t="str">
        <f t="shared" si="162"/>
        <v/>
      </c>
      <c r="CU413" s="302" t="b">
        <f t="shared" si="163"/>
        <v>1</v>
      </c>
      <c r="CV413" s="319" t="b">
        <f t="shared" si="164"/>
        <v>0</v>
      </c>
      <c r="CW413" s="302" t="str">
        <f>'Forside og oppsummering'!$K$2</f>
        <v>20230131_1336</v>
      </c>
      <c r="CX413" s="302">
        <f t="shared" si="165"/>
        <v>4</v>
      </c>
      <c r="CY413" s="302" t="str">
        <f t="shared" si="166"/>
        <v/>
      </c>
      <c r="CZ413" s="435" t="str">
        <f t="shared" si="147"/>
        <v>P6.5d</v>
      </c>
      <c r="DA413" s="330">
        <f>'Forside og oppsummering'!$E$23</f>
        <v>0</v>
      </c>
      <c r="DB413" s="302" t="str">
        <f t="shared" si="156"/>
        <v>Prosjekt 6</v>
      </c>
      <c r="DC413" s="330" t="str">
        <f t="shared" si="167"/>
        <v>Alle estimerte kostnader for tjenesteutviklingsprosjektet (I året det søkes for)</v>
      </c>
      <c r="DD413" s="431" t="str">
        <f t="shared" si="168"/>
        <v>P6.5d</v>
      </c>
      <c r="DE413" s="302" t="str">
        <f t="shared" si="169"/>
        <v>P_.5d</v>
      </c>
      <c r="DF413" s="302" t="str">
        <f t="shared" si="170"/>
        <v>Trykking, publikasjoner, kunngjøringer, utsending og distribusjonskostnader</v>
      </c>
      <c r="DG413" s="328">
        <v>0</v>
      </c>
      <c r="DH413" s="328">
        <v>0</v>
      </c>
      <c r="DI413" s="328">
        <v>0</v>
      </c>
      <c r="DJ413" s="328">
        <v>0</v>
      </c>
      <c r="DK413" s="328">
        <v>0</v>
      </c>
      <c r="DL413" s="328">
        <v>0</v>
      </c>
      <c r="DM413" s="328">
        <v>0</v>
      </c>
      <c r="DN413" s="328">
        <v>0</v>
      </c>
      <c r="DO413" s="328" t="str">
        <v>20230131_1336</v>
      </c>
      <c r="DP413" s="328">
        <v>4</v>
      </c>
      <c r="EW413" s="275">
        <v>411</v>
      </c>
    </row>
    <row r="414" spans="81:153" x14ac:dyDescent="0.3">
      <c r="CD414" s="315">
        <v>0</v>
      </c>
      <c r="CE414" s="315" t="str">
        <v>P6.5e</v>
      </c>
      <c r="CF414" s="315" t="str">
        <v>Investeringer/ inventar/ utstyr.
Kontroller i kunngjøringen om det gis tilskudd til dette</v>
      </c>
      <c r="CG414" s="315"/>
      <c r="CH414" s="315"/>
      <c r="CI414" s="315"/>
      <c r="CJ414" s="315"/>
      <c r="CK414" s="315"/>
      <c r="CL414" s="315"/>
      <c r="CM414" s="315"/>
      <c r="CN414" s="315">
        <v>0</v>
      </c>
      <c r="CO414" s="319" t="b">
        <f t="shared" si="158"/>
        <v>0</v>
      </c>
      <c r="CP414" s="319" t="b">
        <f t="shared" si="159"/>
        <v>0</v>
      </c>
      <c r="CQ414" s="319" t="b">
        <f t="shared" si="161"/>
        <v>0</v>
      </c>
      <c r="CR414" s="319" t="b">
        <f t="shared" si="146"/>
        <v>0</v>
      </c>
      <c r="CS414" s="430" t="b">
        <f t="shared" si="150"/>
        <v>0</v>
      </c>
      <c r="CT414" s="302" t="str">
        <f t="shared" si="162"/>
        <v/>
      </c>
      <c r="CU414" s="302" t="b">
        <f t="shared" si="163"/>
        <v>1</v>
      </c>
      <c r="CV414" s="319" t="b">
        <f t="shared" si="164"/>
        <v>0</v>
      </c>
      <c r="CW414" s="302" t="str">
        <f>'Forside og oppsummering'!$K$2</f>
        <v>20230131_1336</v>
      </c>
      <c r="CX414" s="302">
        <f t="shared" si="165"/>
        <v>4</v>
      </c>
      <c r="CY414" s="302" t="str">
        <f t="shared" si="166"/>
        <v/>
      </c>
      <c r="CZ414" s="435" t="str">
        <f t="shared" si="147"/>
        <v>P6.5e</v>
      </c>
      <c r="DA414" s="330">
        <f>'Forside og oppsummering'!$E$23</f>
        <v>0</v>
      </c>
      <c r="DB414" s="302" t="str">
        <f t="shared" si="156"/>
        <v>Prosjekt 6</v>
      </c>
      <c r="DC414" s="330" t="str">
        <f t="shared" si="167"/>
        <v>Alle estimerte kostnader for tjenesteutviklingsprosjektet (I året det søkes for)</v>
      </c>
      <c r="DD414" s="431" t="str">
        <f t="shared" si="168"/>
        <v>P6.5e</v>
      </c>
      <c r="DE414" s="302" t="str">
        <f t="shared" si="169"/>
        <v>P_.5e</v>
      </c>
      <c r="DF414" s="302" t="str">
        <f t="shared" si="170"/>
        <v>Investeringer/ inventar/ utstyr.
Kontroller i kunngjøringen om det gis tilskudd til dette</v>
      </c>
      <c r="DG414" s="328">
        <v>0</v>
      </c>
      <c r="DH414" s="328">
        <v>0</v>
      </c>
      <c r="DI414" s="328">
        <v>0</v>
      </c>
      <c r="DJ414" s="328">
        <v>0</v>
      </c>
      <c r="DK414" s="328">
        <v>0</v>
      </c>
      <c r="DL414" s="328">
        <v>0</v>
      </c>
      <c r="DM414" s="328">
        <v>0</v>
      </c>
      <c r="DN414" s="328">
        <v>0</v>
      </c>
      <c r="DO414" s="328" t="str">
        <v>20230131_1336</v>
      </c>
      <c r="DP414" s="328">
        <v>4</v>
      </c>
      <c r="EW414" s="275">
        <v>412</v>
      </c>
    </row>
    <row r="415" spans="81:153" x14ac:dyDescent="0.3">
      <c r="CD415" s="315">
        <v>0</v>
      </c>
      <c r="CE415" s="315" t="str">
        <v>P6.5f</v>
      </c>
      <c r="CF415" s="315" t="str">
        <v>Driftsutgifter, forbruksmateriell og kontortjenester
inkludert lokaler og energi</v>
      </c>
      <c r="CG415" s="315"/>
      <c r="CH415" s="315"/>
      <c r="CI415" s="315"/>
      <c r="CJ415" s="315"/>
      <c r="CK415" s="315"/>
      <c r="CL415" s="315"/>
      <c r="CM415" s="315"/>
      <c r="CN415" s="315">
        <v>0</v>
      </c>
      <c r="CO415" s="319" t="b">
        <f t="shared" si="158"/>
        <v>0</v>
      </c>
      <c r="CP415" s="319" t="b">
        <f t="shared" si="159"/>
        <v>0</v>
      </c>
      <c r="CQ415" s="319" t="b">
        <f t="shared" si="161"/>
        <v>0</v>
      </c>
      <c r="CR415" s="319" t="b">
        <f t="shared" si="146"/>
        <v>0</v>
      </c>
      <c r="CS415" s="430" t="b">
        <f t="shared" si="150"/>
        <v>0</v>
      </c>
      <c r="CT415" s="302" t="str">
        <f t="shared" si="162"/>
        <v/>
      </c>
      <c r="CU415" s="302" t="b">
        <f t="shared" si="163"/>
        <v>1</v>
      </c>
      <c r="CV415" s="319" t="b">
        <f t="shared" si="164"/>
        <v>0</v>
      </c>
      <c r="CW415" s="302" t="str">
        <f>'Forside og oppsummering'!$K$2</f>
        <v>20230131_1336</v>
      </c>
      <c r="CX415" s="302">
        <f t="shared" si="165"/>
        <v>4</v>
      </c>
      <c r="CY415" s="302" t="str">
        <f t="shared" si="166"/>
        <v/>
      </c>
      <c r="CZ415" s="435" t="str">
        <f t="shared" si="147"/>
        <v>P6.5f</v>
      </c>
      <c r="DA415" s="330">
        <f>'Forside og oppsummering'!$E$23</f>
        <v>0</v>
      </c>
      <c r="DB415" s="302" t="str">
        <f t="shared" si="156"/>
        <v>Prosjekt 6</v>
      </c>
      <c r="DC415" s="330" t="str">
        <f t="shared" si="167"/>
        <v>Alle estimerte kostnader for tjenesteutviklingsprosjektet (I året det søkes for)</v>
      </c>
      <c r="DD415" s="431" t="str">
        <f t="shared" si="168"/>
        <v>P6.5f</v>
      </c>
      <c r="DE415" s="302" t="str">
        <f t="shared" si="169"/>
        <v>P_.5f</v>
      </c>
      <c r="DF415" s="302" t="str">
        <f t="shared" si="170"/>
        <v>Driftsutgifter, forbruksmateriell og kontortjenester
inkludert lokaler og energi</v>
      </c>
      <c r="DG415" s="328">
        <v>0</v>
      </c>
      <c r="DH415" s="328">
        <v>0</v>
      </c>
      <c r="DI415" s="328">
        <v>0</v>
      </c>
      <c r="DJ415" s="328">
        <v>0</v>
      </c>
      <c r="DK415" s="328">
        <v>0</v>
      </c>
      <c r="DL415" s="328">
        <v>0</v>
      </c>
      <c r="DM415" s="328">
        <v>0</v>
      </c>
      <c r="DN415" s="328">
        <v>0</v>
      </c>
      <c r="DO415" s="328" t="str">
        <v>20230131_1336</v>
      </c>
      <c r="DP415" s="328">
        <v>4</v>
      </c>
      <c r="EW415" s="275">
        <v>413</v>
      </c>
    </row>
    <row r="416" spans="81:153" x14ac:dyDescent="0.3">
      <c r="CD416" s="315">
        <v>0</v>
      </c>
      <c r="CE416" s="315" t="str">
        <v>Andre utgifter (Spesifiser i rader nedenfor)</v>
      </c>
      <c r="CF416" s="315">
        <v>0</v>
      </c>
      <c r="CG416" s="315"/>
      <c r="CH416" s="315"/>
      <c r="CI416" s="315"/>
      <c r="CJ416" s="315"/>
      <c r="CK416" s="315"/>
      <c r="CL416" s="315"/>
      <c r="CM416" s="315"/>
      <c r="CN416" s="315">
        <v>0</v>
      </c>
      <c r="CO416" s="319" t="b">
        <f t="shared" si="158"/>
        <v>0</v>
      </c>
      <c r="CP416" s="319" t="b">
        <f t="shared" si="159"/>
        <v>0</v>
      </c>
      <c r="CQ416" s="319" t="b">
        <f t="shared" si="161"/>
        <v>0</v>
      </c>
      <c r="CR416" s="319" t="b">
        <f t="shared" si="146"/>
        <v>1</v>
      </c>
      <c r="CS416" s="430" t="b">
        <f t="shared" si="150"/>
        <v>0</v>
      </c>
      <c r="CT416" s="302" t="str">
        <f t="shared" si="162"/>
        <v/>
      </c>
      <c r="CU416" s="302" t="b">
        <f t="shared" si="163"/>
        <v>1</v>
      </c>
      <c r="CV416" s="319" t="b">
        <f t="shared" si="164"/>
        <v>0</v>
      </c>
      <c r="CW416" s="302" t="str">
        <f>'Forside og oppsummering'!$K$2</f>
        <v>20230131_1336</v>
      </c>
      <c r="CX416" s="302">
        <f t="shared" si="165"/>
        <v>4</v>
      </c>
      <c r="CY416" s="302" t="str">
        <f t="shared" si="166"/>
        <v/>
      </c>
      <c r="CZ416" s="435" t="str">
        <f t="shared" si="147"/>
        <v>Andre utgifter (Spesifiser i rader nedenfor)</v>
      </c>
      <c r="DA416" s="330">
        <f>'Forside og oppsummering'!$E$23</f>
        <v>0</v>
      </c>
      <c r="DB416" s="302" t="str">
        <f t="shared" si="156"/>
        <v>Prosjekt 6</v>
      </c>
      <c r="DC416" s="330" t="str">
        <f t="shared" si="167"/>
        <v>Alle estimerte kostnader for tjenesteutviklingsprosjektet (I året det søkes for)</v>
      </c>
      <c r="DD416" s="431" t="str">
        <f t="shared" si="168"/>
        <v>Andre utgifter (Spesifiser i rader nedenfor)</v>
      </c>
      <c r="DE416" s="302" t="str">
        <f t="shared" si="169"/>
        <v>P_dre utgifter (Spesifiser i rader nedenfor)</v>
      </c>
      <c r="DF416" s="302">
        <f t="shared" si="170"/>
        <v>0</v>
      </c>
      <c r="DG416" s="328">
        <v>0</v>
      </c>
      <c r="DH416" s="328">
        <v>0</v>
      </c>
      <c r="DI416" s="328">
        <v>0</v>
      </c>
      <c r="DJ416" s="328">
        <v>0</v>
      </c>
      <c r="DK416" s="328">
        <v>0</v>
      </c>
      <c r="DL416" s="328">
        <v>0</v>
      </c>
      <c r="DM416" s="328">
        <v>0</v>
      </c>
      <c r="DN416" s="328">
        <v>0</v>
      </c>
      <c r="DO416" s="328" t="str">
        <v>20230131_1336</v>
      </c>
      <c r="DP416" s="328">
        <v>4</v>
      </c>
      <c r="EW416" s="436">
        <v>414</v>
      </c>
    </row>
    <row r="417" spans="81:153" x14ac:dyDescent="0.3">
      <c r="CD417" s="315">
        <v>0</v>
      </c>
      <c r="CE417" s="315">
        <v>0</v>
      </c>
      <c r="CF417" s="315" t="str">
        <v>Kostnadsbetegnelse:</v>
      </c>
      <c r="CG417" s="315"/>
      <c r="CH417" s="315"/>
      <c r="CI417" s="315"/>
      <c r="CJ417" s="315"/>
      <c r="CK417" s="315"/>
      <c r="CL417" s="315"/>
      <c r="CM417" s="315"/>
      <c r="CN417" s="315" t="str">
        <v>Beløp:</v>
      </c>
      <c r="CO417" s="319" t="b">
        <f t="shared" si="158"/>
        <v>0</v>
      </c>
      <c r="CP417" s="319" t="b">
        <f t="shared" si="159"/>
        <v>0</v>
      </c>
      <c r="CQ417" s="319" t="b">
        <f t="shared" si="161"/>
        <v>0</v>
      </c>
      <c r="CR417" s="319" t="b">
        <f t="shared" si="146"/>
        <v>1</v>
      </c>
      <c r="CS417" s="430" t="b">
        <f t="shared" si="150"/>
        <v>0</v>
      </c>
      <c r="CT417" s="302" t="str">
        <f t="shared" si="162"/>
        <v/>
      </c>
      <c r="CU417" s="302" t="b">
        <f t="shared" si="163"/>
        <v>1</v>
      </c>
      <c r="CV417" s="319" t="b">
        <f t="shared" si="164"/>
        <v>0</v>
      </c>
      <c r="CW417" s="302" t="str">
        <f>'Forside og oppsummering'!$K$2</f>
        <v>20230131_1336</v>
      </c>
      <c r="CX417" s="302">
        <f t="shared" si="165"/>
        <v>4</v>
      </c>
      <c r="CY417" s="302" t="str">
        <f t="shared" si="166"/>
        <v/>
      </c>
      <c r="CZ417" s="435">
        <f t="shared" si="147"/>
        <v>0</v>
      </c>
      <c r="DA417" s="330">
        <f>'Forside og oppsummering'!$E$23</f>
        <v>0</v>
      </c>
      <c r="DB417" s="302" t="str">
        <f t="shared" si="156"/>
        <v>Prosjekt 6</v>
      </c>
      <c r="DC417" s="330" t="str">
        <f t="shared" si="167"/>
        <v>Alle estimerte kostnader for tjenesteutviklingsprosjektet (I året det søkes for)</v>
      </c>
      <c r="DD417" s="431">
        <f t="shared" si="168"/>
        <v>0</v>
      </c>
      <c r="DE417" s="302" t="e">
        <f t="shared" si="169"/>
        <v>#VALUE!</v>
      </c>
      <c r="DF417" s="302" t="str">
        <f t="shared" si="170"/>
        <v>Kostnadsbetegnelse:</v>
      </c>
      <c r="DG417" s="328">
        <v>0</v>
      </c>
      <c r="DH417" s="328">
        <v>0</v>
      </c>
      <c r="DI417" s="328">
        <v>0</v>
      </c>
      <c r="DJ417" s="328">
        <v>0</v>
      </c>
      <c r="DK417" s="328">
        <v>0</v>
      </c>
      <c r="DL417" s="328">
        <v>0</v>
      </c>
      <c r="DM417" s="328">
        <v>0</v>
      </c>
      <c r="DN417" s="328" t="str">
        <v>Beløp:</v>
      </c>
      <c r="DO417" s="328" t="str">
        <v>20230131_1336</v>
      </c>
      <c r="DP417" s="328">
        <v>4</v>
      </c>
      <c r="EW417" s="275">
        <v>415</v>
      </c>
    </row>
    <row r="418" spans="81:153" x14ac:dyDescent="0.3">
      <c r="CD418" s="315" cm="1">
        <f t="array" ref="CD418:CF422">'Prosjekt 6'!$C$60:$E$64</f>
        <v>0</v>
      </c>
      <c r="CE418" s="315" t="str">
        <v>P6.5g</v>
      </c>
      <c r="CF418" s="315">
        <v>0</v>
      </c>
      <c r="CG418" s="315"/>
      <c r="CH418" s="315"/>
      <c r="CI418" s="315"/>
      <c r="CJ418" s="315"/>
      <c r="CK418" s="315"/>
      <c r="CL418" s="315"/>
      <c r="CM418" s="315"/>
      <c r="CN418" s="315">
        <v>0</v>
      </c>
      <c r="CO418" s="319" t="b">
        <f t="shared" si="158"/>
        <v>0</v>
      </c>
      <c r="CP418" s="319" t="b">
        <f t="shared" si="159"/>
        <v>0</v>
      </c>
      <c r="CQ418" s="319" t="b">
        <f t="shared" si="161"/>
        <v>0</v>
      </c>
      <c r="CR418" s="319" t="b">
        <f t="shared" si="146"/>
        <v>1</v>
      </c>
      <c r="CS418" s="430" t="b">
        <f t="shared" si="150"/>
        <v>0</v>
      </c>
      <c r="CT418" s="302" t="str">
        <f t="shared" si="162"/>
        <v/>
      </c>
      <c r="CU418" s="302" t="b">
        <f t="shared" si="163"/>
        <v>1</v>
      </c>
      <c r="CV418" s="319" t="b">
        <f t="shared" si="164"/>
        <v>0</v>
      </c>
      <c r="CW418" s="302" t="str">
        <f>'Forside og oppsummering'!$K$2</f>
        <v>20230131_1336</v>
      </c>
      <c r="CX418" s="302">
        <f t="shared" si="165"/>
        <v>4</v>
      </c>
      <c r="CY418" s="302" t="str">
        <f t="shared" si="166"/>
        <v/>
      </c>
      <c r="CZ418" s="435" t="str">
        <f t="shared" si="147"/>
        <v>P6.5g</v>
      </c>
      <c r="DA418" s="330">
        <f>'Forside og oppsummering'!$E$23</f>
        <v>0</v>
      </c>
      <c r="DB418" s="302" t="str">
        <f t="shared" si="156"/>
        <v>Prosjekt 6</v>
      </c>
      <c r="DC418" s="330" t="str">
        <f t="shared" si="167"/>
        <v>Alle estimerte kostnader for tjenesteutviklingsprosjektet (I året det søkes for)</v>
      </c>
      <c r="DD418" s="431" t="str">
        <f t="shared" si="168"/>
        <v>P6.5g</v>
      </c>
      <c r="DE418" s="302" t="str">
        <f t="shared" si="169"/>
        <v>P_.5g</v>
      </c>
      <c r="DF418" s="302">
        <f t="shared" si="170"/>
        <v>0</v>
      </c>
      <c r="DG418" s="328">
        <v>0</v>
      </c>
      <c r="DH418" s="328">
        <v>0</v>
      </c>
      <c r="DI418" s="328">
        <v>0</v>
      </c>
      <c r="DJ418" s="328">
        <v>0</v>
      </c>
      <c r="DK418" s="328">
        <v>0</v>
      </c>
      <c r="DL418" s="328">
        <v>0</v>
      </c>
      <c r="DM418" s="328">
        <v>0</v>
      </c>
      <c r="DN418" s="328">
        <v>0</v>
      </c>
      <c r="DO418" s="328" t="str">
        <v>20230131_1336</v>
      </c>
      <c r="DP418" s="328">
        <v>4</v>
      </c>
      <c r="EW418" s="275">
        <v>416</v>
      </c>
    </row>
    <row r="419" spans="81:153" x14ac:dyDescent="0.3">
      <c r="CD419" s="315">
        <v>0</v>
      </c>
      <c r="CE419" s="315" t="str">
        <v>P6.5h</v>
      </c>
      <c r="CF419" s="315">
        <v>0</v>
      </c>
      <c r="CG419" s="315"/>
      <c r="CH419" s="315"/>
      <c r="CI419" s="315"/>
      <c r="CJ419" s="315"/>
      <c r="CK419" s="315"/>
      <c r="CL419" s="315"/>
      <c r="CM419" s="315"/>
      <c r="CN419" s="315">
        <v>0</v>
      </c>
      <c r="CO419" s="319" t="b">
        <f t="shared" si="158"/>
        <v>0</v>
      </c>
      <c r="CP419" s="319" t="b">
        <f t="shared" si="159"/>
        <v>0</v>
      </c>
      <c r="CQ419" s="319" t="b">
        <f t="shared" si="161"/>
        <v>0</v>
      </c>
      <c r="CR419" s="319" t="b">
        <f t="shared" si="146"/>
        <v>1</v>
      </c>
      <c r="CS419" s="430" t="b">
        <f t="shared" si="150"/>
        <v>0</v>
      </c>
      <c r="CT419" s="302" t="str">
        <f t="shared" si="162"/>
        <v/>
      </c>
      <c r="CU419" s="302" t="b">
        <f t="shared" si="163"/>
        <v>1</v>
      </c>
      <c r="CV419" s="319" t="b">
        <f t="shared" si="164"/>
        <v>0</v>
      </c>
      <c r="CW419" s="302" t="str">
        <f>'Forside og oppsummering'!$K$2</f>
        <v>20230131_1336</v>
      </c>
      <c r="CX419" s="302">
        <f t="shared" si="165"/>
        <v>4</v>
      </c>
      <c r="CY419" s="302" t="str">
        <f t="shared" si="166"/>
        <v/>
      </c>
      <c r="CZ419" s="435" t="str">
        <f t="shared" si="147"/>
        <v>P6.5h</v>
      </c>
      <c r="DA419" s="330">
        <f>'Forside og oppsummering'!$E$23</f>
        <v>0</v>
      </c>
      <c r="DB419" s="302" t="str">
        <f t="shared" si="156"/>
        <v>Prosjekt 6</v>
      </c>
      <c r="DC419" s="330" t="str">
        <f t="shared" si="167"/>
        <v>Alle estimerte kostnader for tjenesteutviklingsprosjektet (I året det søkes for)</v>
      </c>
      <c r="DD419" s="431" t="str">
        <f t="shared" si="168"/>
        <v>P6.5h</v>
      </c>
      <c r="DE419" s="302" t="str">
        <f t="shared" si="169"/>
        <v>P_.5h</v>
      </c>
      <c r="DF419" s="302">
        <f t="shared" si="170"/>
        <v>0</v>
      </c>
      <c r="DG419" s="328">
        <v>0</v>
      </c>
      <c r="DH419" s="328">
        <v>0</v>
      </c>
      <c r="DI419" s="328">
        <v>0</v>
      </c>
      <c r="DJ419" s="328">
        <v>0</v>
      </c>
      <c r="DK419" s="328">
        <v>0</v>
      </c>
      <c r="DL419" s="328">
        <v>0</v>
      </c>
      <c r="DM419" s="328">
        <v>0</v>
      </c>
      <c r="DN419" s="328">
        <v>0</v>
      </c>
      <c r="DO419" s="328" t="str">
        <v>20230131_1336</v>
      </c>
      <c r="DP419" s="328">
        <v>4</v>
      </c>
      <c r="EW419" s="275">
        <v>417</v>
      </c>
    </row>
    <row r="420" spans="81:153" x14ac:dyDescent="0.3">
      <c r="CD420" s="315">
        <v>0</v>
      </c>
      <c r="CE420" s="315" t="str">
        <v>P6.5i</v>
      </c>
      <c r="CF420" s="315">
        <v>0</v>
      </c>
      <c r="CG420" s="315"/>
      <c r="CH420" s="315"/>
      <c r="CI420" s="315"/>
      <c r="CJ420" s="315"/>
      <c r="CK420" s="315"/>
      <c r="CL420" s="315"/>
      <c r="CM420" s="315"/>
      <c r="CN420" s="315">
        <v>0</v>
      </c>
      <c r="CO420" s="319" t="b">
        <f t="shared" si="158"/>
        <v>0</v>
      </c>
      <c r="CP420" s="319" t="b">
        <f t="shared" si="159"/>
        <v>0</v>
      </c>
      <c r="CQ420" s="319" t="b">
        <f t="shared" si="161"/>
        <v>0</v>
      </c>
      <c r="CR420" s="319" t="b">
        <f t="shared" si="146"/>
        <v>1</v>
      </c>
      <c r="CS420" s="430" t="b">
        <f t="shared" si="150"/>
        <v>0</v>
      </c>
      <c r="CT420" s="302" t="str">
        <f t="shared" si="162"/>
        <v/>
      </c>
      <c r="CU420" s="302" t="b">
        <f t="shared" si="163"/>
        <v>1</v>
      </c>
      <c r="CV420" s="319" t="b">
        <f t="shared" si="164"/>
        <v>0</v>
      </c>
      <c r="CW420" s="302" t="str">
        <f>'Forside og oppsummering'!$K$2</f>
        <v>20230131_1336</v>
      </c>
      <c r="CX420" s="302">
        <f t="shared" si="165"/>
        <v>4</v>
      </c>
      <c r="CY420" s="302" t="str">
        <f t="shared" si="166"/>
        <v/>
      </c>
      <c r="CZ420" s="435" t="str">
        <f t="shared" si="147"/>
        <v>P6.5i</v>
      </c>
      <c r="DA420" s="330">
        <f>'Forside og oppsummering'!$E$23</f>
        <v>0</v>
      </c>
      <c r="DB420" s="302" t="str">
        <f t="shared" si="156"/>
        <v>Prosjekt 6</v>
      </c>
      <c r="DC420" s="330" t="str">
        <f t="shared" si="167"/>
        <v>Alle estimerte kostnader for tjenesteutviklingsprosjektet (I året det søkes for)</v>
      </c>
      <c r="DD420" s="431" t="str">
        <f t="shared" si="168"/>
        <v>P6.5i</v>
      </c>
      <c r="DE420" s="302" t="str">
        <f t="shared" si="169"/>
        <v>P_.5i</v>
      </c>
      <c r="DF420" s="302">
        <f t="shared" si="170"/>
        <v>0</v>
      </c>
      <c r="DG420" s="328">
        <v>0</v>
      </c>
      <c r="DH420" s="328">
        <v>0</v>
      </c>
      <c r="DI420" s="328">
        <v>0</v>
      </c>
      <c r="DJ420" s="328">
        <v>0</v>
      </c>
      <c r="DK420" s="328">
        <v>0</v>
      </c>
      <c r="DL420" s="328">
        <v>0</v>
      </c>
      <c r="DM420" s="328">
        <v>0</v>
      </c>
      <c r="DN420" s="328">
        <v>0</v>
      </c>
      <c r="DO420" s="328" t="str">
        <v>20230131_1336</v>
      </c>
      <c r="DP420" s="328">
        <v>4</v>
      </c>
      <c r="EW420" s="275">
        <v>418</v>
      </c>
    </row>
    <row r="421" spans="81:153" x14ac:dyDescent="0.3">
      <c r="CD421" s="315">
        <v>0</v>
      </c>
      <c r="CE421" s="315" t="str">
        <v>P6.5j</v>
      </c>
      <c r="CF421" s="315">
        <v>0</v>
      </c>
      <c r="CG421" s="315"/>
      <c r="CH421" s="315"/>
      <c r="CI421" s="315"/>
      <c r="CJ421" s="315"/>
      <c r="CK421" s="315"/>
      <c r="CL421" s="315"/>
      <c r="CM421" s="315"/>
      <c r="CN421" s="315">
        <v>0</v>
      </c>
      <c r="CO421" s="319" t="b">
        <f t="shared" si="158"/>
        <v>0</v>
      </c>
      <c r="CP421" s="319" t="b">
        <f t="shared" si="159"/>
        <v>0</v>
      </c>
      <c r="CQ421" s="319" t="b">
        <f t="shared" si="161"/>
        <v>0</v>
      </c>
      <c r="CR421" s="319" t="b">
        <f t="shared" si="146"/>
        <v>1</v>
      </c>
      <c r="CS421" s="430" t="b">
        <f t="shared" si="150"/>
        <v>0</v>
      </c>
      <c r="CT421" s="302" t="str">
        <f t="shared" si="162"/>
        <v/>
      </c>
      <c r="CU421" s="302" t="b">
        <f t="shared" si="163"/>
        <v>1</v>
      </c>
      <c r="CV421" s="319" t="b">
        <f t="shared" si="164"/>
        <v>0</v>
      </c>
      <c r="CW421" s="302" t="str">
        <f>'Forside og oppsummering'!$K$2</f>
        <v>20230131_1336</v>
      </c>
      <c r="CX421" s="302">
        <f t="shared" si="165"/>
        <v>4</v>
      </c>
      <c r="CY421" s="302" t="str">
        <f t="shared" si="166"/>
        <v/>
      </c>
      <c r="CZ421" s="435" t="str">
        <f t="shared" si="147"/>
        <v>P6.5j</v>
      </c>
      <c r="DA421" s="330">
        <f>'Forside og oppsummering'!$E$23</f>
        <v>0</v>
      </c>
      <c r="DB421" s="302" t="str">
        <f t="shared" si="156"/>
        <v>Prosjekt 6</v>
      </c>
      <c r="DC421" s="330" t="str">
        <f t="shared" si="167"/>
        <v>Alle estimerte kostnader for tjenesteutviklingsprosjektet (I året det søkes for)</v>
      </c>
      <c r="DD421" s="431" t="str">
        <f t="shared" si="168"/>
        <v>P6.5j</v>
      </c>
      <c r="DE421" s="302" t="str">
        <f t="shared" si="169"/>
        <v>P_.5j</v>
      </c>
      <c r="DF421" s="302">
        <f t="shared" si="170"/>
        <v>0</v>
      </c>
      <c r="DG421" s="328">
        <v>0</v>
      </c>
      <c r="DH421" s="328">
        <v>0</v>
      </c>
      <c r="DI421" s="328">
        <v>0</v>
      </c>
      <c r="DJ421" s="328">
        <v>0</v>
      </c>
      <c r="DK421" s="328">
        <v>0</v>
      </c>
      <c r="DL421" s="328">
        <v>0</v>
      </c>
      <c r="DM421" s="328">
        <v>0</v>
      </c>
      <c r="DN421" s="328">
        <v>0</v>
      </c>
      <c r="DO421" s="328" t="str">
        <v>20230131_1336</v>
      </c>
      <c r="DP421" s="328">
        <v>4</v>
      </c>
      <c r="EW421" s="275">
        <v>419</v>
      </c>
    </row>
    <row r="422" spans="81:153" x14ac:dyDescent="0.3">
      <c r="CD422" s="315">
        <v>0</v>
      </c>
      <c r="CE422" s="315" t="str">
        <v>P6.5k</v>
      </c>
      <c r="CF422" s="315">
        <v>0</v>
      </c>
      <c r="CG422" s="315"/>
      <c r="CH422" s="315"/>
      <c r="CI422" s="315"/>
      <c r="CJ422" s="315"/>
      <c r="CK422" s="315"/>
      <c r="CL422" s="315"/>
      <c r="CM422" s="315"/>
      <c r="CN422" s="315">
        <v>0</v>
      </c>
      <c r="CO422" s="319" t="b">
        <f t="shared" si="158"/>
        <v>0</v>
      </c>
      <c r="CP422" s="319" t="b">
        <f t="shared" si="159"/>
        <v>0</v>
      </c>
      <c r="CQ422" s="319" t="b">
        <f t="shared" si="161"/>
        <v>0</v>
      </c>
      <c r="CR422" s="319" t="b">
        <f t="shared" si="146"/>
        <v>1</v>
      </c>
      <c r="CS422" s="430" t="b">
        <f t="shared" si="150"/>
        <v>0</v>
      </c>
      <c r="CT422" s="302" t="str">
        <f t="shared" si="162"/>
        <v/>
      </c>
      <c r="CU422" s="302" t="b">
        <f t="shared" si="163"/>
        <v>1</v>
      </c>
      <c r="CV422" s="319" t="b">
        <f t="shared" si="164"/>
        <v>0</v>
      </c>
      <c r="CW422" s="302" t="str">
        <f>'Forside og oppsummering'!$K$2</f>
        <v>20230131_1336</v>
      </c>
      <c r="CX422" s="302">
        <f t="shared" si="165"/>
        <v>4</v>
      </c>
      <c r="CY422" s="302" t="str">
        <f t="shared" si="166"/>
        <v/>
      </c>
      <c r="CZ422" s="435" t="str">
        <f t="shared" si="147"/>
        <v>P6.5k</v>
      </c>
      <c r="DA422" s="330">
        <f>'Forside og oppsummering'!$E$23</f>
        <v>0</v>
      </c>
      <c r="DB422" s="302" t="str">
        <f t="shared" si="156"/>
        <v>Prosjekt 6</v>
      </c>
      <c r="DC422" s="330" t="str">
        <f t="shared" si="167"/>
        <v>Alle estimerte kostnader for tjenesteutviklingsprosjektet (I året det søkes for)</v>
      </c>
      <c r="DD422" s="431" t="str">
        <f t="shared" si="168"/>
        <v>P6.5k</v>
      </c>
      <c r="DE422" s="302" t="str">
        <f t="shared" si="169"/>
        <v>P_.5k</v>
      </c>
      <c r="DF422" s="302">
        <f t="shared" si="170"/>
        <v>0</v>
      </c>
      <c r="DG422" s="328">
        <v>0</v>
      </c>
      <c r="DH422" s="328">
        <v>0</v>
      </c>
      <c r="DI422" s="328">
        <v>0</v>
      </c>
      <c r="DJ422" s="328">
        <v>0</v>
      </c>
      <c r="DK422" s="328">
        <v>0</v>
      </c>
      <c r="DL422" s="328">
        <v>0</v>
      </c>
      <c r="DM422" s="328">
        <v>0</v>
      </c>
      <c r="DN422" s="328">
        <v>0</v>
      </c>
      <c r="DO422" s="328" t="str">
        <v>20230131_1336</v>
      </c>
      <c r="DP422" s="328">
        <v>4</v>
      </c>
      <c r="EW422" s="275">
        <v>420</v>
      </c>
    </row>
    <row r="423" spans="81:153" x14ac:dyDescent="0.3">
      <c r="CC423" s="302" t="str">
        <f>'Prosjekt 6'!$H$50</f>
        <v>P6.6  Alternative inntekter for tjenesteutviklingsprosjekt</v>
      </c>
      <c r="CO423" s="319" t="b">
        <f t="shared" si="158"/>
        <v>0</v>
      </c>
      <c r="CP423" s="319" t="b">
        <f t="shared" si="159"/>
        <v>0</v>
      </c>
      <c r="CQ423" s="319" t="b">
        <f t="shared" si="161"/>
        <v>0</v>
      </c>
      <c r="CR423" s="319" t="b">
        <f t="shared" si="146"/>
        <v>1</v>
      </c>
      <c r="CS423" s="430" t="b">
        <f t="shared" si="150"/>
        <v>1</v>
      </c>
      <c r="CT423" s="302" t="str">
        <f t="shared" si="162"/>
        <v/>
      </c>
      <c r="CU423" s="302" t="b">
        <f t="shared" si="163"/>
        <v>1</v>
      </c>
      <c r="CV423" s="319" t="b">
        <f t="shared" si="164"/>
        <v>0</v>
      </c>
      <c r="CW423" s="302" t="str">
        <f>'Forside og oppsummering'!$K$2</f>
        <v>20230131_1336</v>
      </c>
      <c r="CX423" s="302">
        <f t="shared" si="165"/>
        <v>6</v>
      </c>
      <c r="CY423" s="302" t="str">
        <f t="shared" si="166"/>
        <v/>
      </c>
      <c r="CZ423" s="435">
        <f t="shared" si="147"/>
        <v>0</v>
      </c>
      <c r="DA423" s="330">
        <f>'Forside og oppsummering'!$E$23</f>
        <v>0</v>
      </c>
      <c r="DB423" s="302" t="str">
        <f t="shared" si="156"/>
        <v>Prosjekt 6</v>
      </c>
      <c r="DC423" s="330" t="str">
        <f t="shared" si="167"/>
        <v>Alle estimerte kostnader for tjenesteutviklingsprosjektet (I året det søkes for)</v>
      </c>
      <c r="DD423" s="431" t="str">
        <f t="shared" si="168"/>
        <v>P6.5k_end</v>
      </c>
      <c r="DE423" s="302" t="str">
        <f t="shared" si="169"/>
        <v>P_.5k_end</v>
      </c>
      <c r="DF423" s="302" t="str">
        <f t="shared" si="170"/>
        <v/>
      </c>
      <c r="DG423" s="328">
        <v>0</v>
      </c>
      <c r="DH423" s="328">
        <v>0</v>
      </c>
      <c r="DI423" s="328">
        <v>0</v>
      </c>
      <c r="DJ423" s="328">
        <v>0</v>
      </c>
      <c r="DK423" s="328">
        <v>0</v>
      </c>
      <c r="DL423" s="328">
        <v>0</v>
      </c>
      <c r="DM423" s="328">
        <v>0</v>
      </c>
      <c r="DN423" s="328">
        <v>0</v>
      </c>
      <c r="DO423" s="328" t="str">
        <v>20230131_1336</v>
      </c>
      <c r="DP423" s="328">
        <v>6</v>
      </c>
      <c r="EW423" s="436">
        <v>421</v>
      </c>
    </row>
    <row r="424" spans="81:153" x14ac:dyDescent="0.3">
      <c r="CC424" s="302">
        <f>FIND(" ",CC423)</f>
        <v>5</v>
      </c>
      <c r="CD424" s="315" t="str">
        <f>LEFT(CC423,CC424)</f>
        <v xml:space="preserve">P6.6 </v>
      </c>
      <c r="CE424" s="315" t="str">
        <f>RIGHT(CC423,LEN(CC423)-CC424-1)</f>
        <v>Alternative inntekter for tjenesteutviklingsprosjekt</v>
      </c>
      <c r="CF424" s="315"/>
      <c r="CG424" s="315"/>
      <c r="CH424" s="315"/>
      <c r="CI424" s="315"/>
      <c r="CJ424" s="315"/>
      <c r="CK424" s="315"/>
      <c r="CL424" s="315"/>
      <c r="CM424" s="315"/>
      <c r="CN424" s="315"/>
      <c r="CO424" s="319" t="b">
        <f t="shared" si="158"/>
        <v>1</v>
      </c>
      <c r="CP424" s="319" t="b">
        <f t="shared" si="159"/>
        <v>0</v>
      </c>
      <c r="CQ424" s="319" t="b">
        <f t="shared" si="161"/>
        <v>0</v>
      </c>
      <c r="CR424" s="319" t="b">
        <f t="shared" si="146"/>
        <v>0</v>
      </c>
      <c r="CS424" s="430" t="b">
        <f t="shared" si="150"/>
        <v>0</v>
      </c>
      <c r="CT424" s="302" t="str">
        <f t="shared" si="162"/>
        <v/>
      </c>
      <c r="CU424" s="302" t="b">
        <f t="shared" si="163"/>
        <v>1</v>
      </c>
      <c r="CV424" s="319" t="b">
        <f t="shared" si="164"/>
        <v>0</v>
      </c>
      <c r="CW424" s="302" t="str">
        <f>'Forside og oppsummering'!$K$2</f>
        <v>20230131_1336</v>
      </c>
      <c r="CX424" s="302">
        <f t="shared" si="165"/>
        <v>2</v>
      </c>
      <c r="CY424" s="302" t="str">
        <f t="shared" si="166"/>
        <v/>
      </c>
      <c r="CZ424" s="435" t="str">
        <f t="shared" si="147"/>
        <v xml:space="preserve">P6.6 </v>
      </c>
      <c r="DA424" s="330">
        <f>'Forside og oppsummering'!$E$23</f>
        <v>0</v>
      </c>
      <c r="DB424" s="302" t="str">
        <f t="shared" si="156"/>
        <v>Prosjekt 6</v>
      </c>
      <c r="DC424" s="330" t="str">
        <f t="shared" si="167"/>
        <v>Alternative inntekter for tjenesteutviklingsprosjekt</v>
      </c>
      <c r="DD424" s="431" t="str">
        <f t="shared" si="168"/>
        <v xml:space="preserve">P6.6 </v>
      </c>
      <c r="DE424" s="302" t="str">
        <f t="shared" si="169"/>
        <v xml:space="preserve">P_.6 </v>
      </c>
      <c r="DF424" s="302">
        <f t="shared" si="170"/>
        <v>0</v>
      </c>
      <c r="DG424" s="328">
        <v>0</v>
      </c>
      <c r="DH424" s="328">
        <v>0</v>
      </c>
      <c r="DI424" s="328">
        <v>0</v>
      </c>
      <c r="DJ424" s="328">
        <v>0</v>
      </c>
      <c r="DK424" s="328">
        <v>0</v>
      </c>
      <c r="DL424" s="328">
        <v>0</v>
      </c>
      <c r="DM424" s="328">
        <v>0</v>
      </c>
      <c r="DN424" s="328">
        <v>0</v>
      </c>
      <c r="DO424" s="328" t="str">
        <v>20230131_1336</v>
      </c>
      <c r="DP424" s="328">
        <v>2</v>
      </c>
      <c r="EW424" s="275">
        <v>422</v>
      </c>
    </row>
    <row r="425" spans="81:153" x14ac:dyDescent="0.3">
      <c r="CD425" s="315"/>
      <c r="CE425" s="315" t="str" cm="1">
        <f t="array" ref="CE425:CF434">'Prosjekt 6'!$H$53:$I$62</f>
        <v>P6.6a</v>
      </c>
      <c r="CF425" s="315" t="str">
        <v>Beløp fra egenfinansiering 
Beløp dere har fått innvilget eller har søkt om til tjenesteutviklingsprosjektet fra egen virksomhet.</v>
      </c>
      <c r="CG425" s="315"/>
      <c r="CH425" s="315"/>
      <c r="CI425" s="315"/>
      <c r="CJ425" s="315"/>
      <c r="CK425" s="315"/>
      <c r="CL425" s="315"/>
      <c r="CM425" s="315"/>
      <c r="CN425" s="315" cm="1">
        <f t="array" ref="CN425:CN434">'Prosjekt 6'!$K$53:$K$62</f>
        <v>0</v>
      </c>
      <c r="CO425" s="319" t="b">
        <f t="shared" si="158"/>
        <v>0</v>
      </c>
      <c r="CP425" s="319" t="b">
        <f t="shared" si="159"/>
        <v>0</v>
      </c>
      <c r="CQ425" s="319" t="b">
        <f t="shared" si="161"/>
        <v>0</v>
      </c>
      <c r="CR425" s="319" t="b">
        <f t="shared" si="146"/>
        <v>0</v>
      </c>
      <c r="CS425" s="430" t="b">
        <f t="shared" si="150"/>
        <v>0</v>
      </c>
      <c r="CT425" s="302" t="str">
        <f t="shared" si="162"/>
        <v/>
      </c>
      <c r="CU425" s="302" t="b">
        <f t="shared" si="163"/>
        <v>1</v>
      </c>
      <c r="CV425" s="319" t="b">
        <f t="shared" si="164"/>
        <v>0</v>
      </c>
      <c r="CW425" s="302" t="str">
        <f>'Forside og oppsummering'!$K$2</f>
        <v>20230131_1336</v>
      </c>
      <c r="CX425" s="302">
        <f t="shared" si="165"/>
        <v>4</v>
      </c>
      <c r="CY425" s="302" t="str">
        <f t="shared" si="166"/>
        <v/>
      </c>
      <c r="CZ425" s="435" t="str">
        <f t="shared" si="147"/>
        <v>P6.6a</v>
      </c>
      <c r="DA425" s="330">
        <f>'Forside og oppsummering'!$E$23</f>
        <v>0</v>
      </c>
      <c r="DB425" s="302" t="str">
        <f t="shared" si="156"/>
        <v>Prosjekt 6</v>
      </c>
      <c r="DC425" s="330" t="str">
        <f t="shared" si="167"/>
        <v>Alternative inntekter for tjenesteutviklingsprosjekt</v>
      </c>
      <c r="DD425" s="431" t="str">
        <f t="shared" si="168"/>
        <v>P6.6a</v>
      </c>
      <c r="DE425" s="302" t="str">
        <f t="shared" si="169"/>
        <v>P_.6a</v>
      </c>
      <c r="DF425" s="302" t="str">
        <f t="shared" si="170"/>
        <v>Beløp fra egenfinansiering 
Beløp dere har fått innvilget eller har søkt om til tjenesteutviklingsprosjektet fra egen virksomhet.</v>
      </c>
      <c r="DG425" s="328">
        <v>0</v>
      </c>
      <c r="DH425" s="328">
        <v>0</v>
      </c>
      <c r="DI425" s="328">
        <v>0</v>
      </c>
      <c r="DJ425" s="328">
        <v>0</v>
      </c>
      <c r="DK425" s="328">
        <v>0</v>
      </c>
      <c r="DL425" s="328">
        <v>0</v>
      </c>
      <c r="DM425" s="328">
        <v>0</v>
      </c>
      <c r="DN425" s="328">
        <v>0</v>
      </c>
      <c r="DO425" s="328" t="str">
        <v>20230131_1336</v>
      </c>
      <c r="DP425" s="328">
        <v>4</v>
      </c>
      <c r="EW425" s="275">
        <v>423</v>
      </c>
    </row>
    <row r="426" spans="81:153" x14ac:dyDescent="0.3">
      <c r="CD426" s="315"/>
      <c r="CE426" s="315">
        <v>0</v>
      </c>
      <c r="CF426" s="315">
        <v>0</v>
      </c>
      <c r="CG426" s="315"/>
      <c r="CH426" s="315"/>
      <c r="CI426" s="315"/>
      <c r="CJ426" s="315"/>
      <c r="CK426" s="315"/>
      <c r="CL426" s="315"/>
      <c r="CM426" s="315"/>
      <c r="CN426" s="315">
        <v>0</v>
      </c>
      <c r="CO426" s="319" t="b">
        <f t="shared" si="158"/>
        <v>0</v>
      </c>
      <c r="CP426" s="319" t="b">
        <f t="shared" si="159"/>
        <v>0</v>
      </c>
      <c r="CQ426" s="319" t="b">
        <f t="shared" si="161"/>
        <v>0</v>
      </c>
      <c r="CR426" s="319" t="b">
        <f t="shared" si="146"/>
        <v>1</v>
      </c>
      <c r="CS426" s="430" t="b">
        <f t="shared" si="150"/>
        <v>0</v>
      </c>
      <c r="CT426" s="302" t="str">
        <f t="shared" si="162"/>
        <v/>
      </c>
      <c r="CU426" s="302" t="b">
        <f t="shared" si="163"/>
        <v>1</v>
      </c>
      <c r="CV426" s="319" t="b">
        <f t="shared" si="164"/>
        <v>0</v>
      </c>
      <c r="CW426" s="302" t="str">
        <f>'Forside og oppsummering'!$K$2</f>
        <v>20230131_1336</v>
      </c>
      <c r="CX426" s="302">
        <f t="shared" si="165"/>
        <v>4</v>
      </c>
      <c r="CY426" s="302" t="str">
        <f t="shared" si="166"/>
        <v/>
      </c>
      <c r="CZ426" s="435">
        <f t="shared" si="147"/>
        <v>0</v>
      </c>
      <c r="DA426" s="330">
        <f>'Forside og oppsummering'!$E$23</f>
        <v>0</v>
      </c>
      <c r="DB426" s="302" t="str">
        <f t="shared" si="156"/>
        <v>Prosjekt 6</v>
      </c>
      <c r="DC426" s="330" t="str">
        <f t="shared" si="167"/>
        <v>Alternative inntekter for tjenesteutviklingsprosjekt</v>
      </c>
      <c r="DD426" s="431">
        <f t="shared" si="168"/>
        <v>0</v>
      </c>
      <c r="DE426" s="302" t="e">
        <f t="shared" si="169"/>
        <v>#VALUE!</v>
      </c>
      <c r="DF426" s="302">
        <f t="shared" si="170"/>
        <v>0</v>
      </c>
      <c r="DG426" s="328">
        <v>0</v>
      </c>
      <c r="DH426" s="328">
        <v>0</v>
      </c>
      <c r="DI426" s="328">
        <v>0</v>
      </c>
      <c r="DJ426" s="328">
        <v>0</v>
      </c>
      <c r="DK426" s="328">
        <v>0</v>
      </c>
      <c r="DL426" s="328">
        <v>0</v>
      </c>
      <c r="DM426" s="328">
        <v>0</v>
      </c>
      <c r="DN426" s="328">
        <v>0</v>
      </c>
      <c r="DO426" s="328" t="str">
        <v>20230131_1336</v>
      </c>
      <c r="DP426" s="328">
        <v>4</v>
      </c>
      <c r="EW426" s="275">
        <v>424</v>
      </c>
    </row>
    <row r="427" spans="81:153" x14ac:dyDescent="0.3">
      <c r="CD427" s="315"/>
      <c r="CE427" s="315" t="str">
        <v>P6.6b</v>
      </c>
      <c r="CF427" s="315" t="str">
        <v>Beskriv med ord stillingsressurs eller frivillig innsats 
Innsats dere har fått innvilget eller har søkt om til tjenesteutviklingsprosjektet fra egen virksomhet</v>
      </c>
      <c r="CG427" s="315"/>
      <c r="CH427" s="315"/>
      <c r="CI427" s="315"/>
      <c r="CJ427" s="315"/>
      <c r="CK427" s="315"/>
      <c r="CL427" s="315"/>
      <c r="CM427" s="315"/>
      <c r="CN427" s="315">
        <v>0</v>
      </c>
      <c r="CO427" s="319" t="b">
        <f t="shared" si="158"/>
        <v>0</v>
      </c>
      <c r="CP427" s="319" t="b">
        <f t="shared" si="159"/>
        <v>0</v>
      </c>
      <c r="CQ427" s="319" t="b">
        <f t="shared" si="161"/>
        <v>0</v>
      </c>
      <c r="CR427" s="319" t="b">
        <f t="shared" si="146"/>
        <v>0</v>
      </c>
      <c r="CS427" s="430" t="b">
        <f t="shared" si="150"/>
        <v>0</v>
      </c>
      <c r="CT427" s="302" t="str">
        <f t="shared" si="162"/>
        <v/>
      </c>
      <c r="CU427" s="302" t="b">
        <f t="shared" si="163"/>
        <v>1</v>
      </c>
      <c r="CV427" s="319" t="b">
        <f t="shared" si="164"/>
        <v>0</v>
      </c>
      <c r="CW427" s="302" t="str">
        <f>'Forside og oppsummering'!$K$2</f>
        <v>20230131_1336</v>
      </c>
      <c r="CX427" s="302">
        <f t="shared" si="165"/>
        <v>4</v>
      </c>
      <c r="CY427" s="302" t="str">
        <f t="shared" si="166"/>
        <v/>
      </c>
      <c r="CZ427" s="435" t="str">
        <f t="shared" si="147"/>
        <v>P6.6b</v>
      </c>
      <c r="DA427" s="330">
        <f>'Forside og oppsummering'!$E$23</f>
        <v>0</v>
      </c>
      <c r="DB427" s="302" t="str">
        <f t="shared" si="156"/>
        <v>Prosjekt 6</v>
      </c>
      <c r="DC427" s="330" t="str">
        <f t="shared" si="167"/>
        <v>Alternative inntekter for tjenesteutviklingsprosjekt</v>
      </c>
      <c r="DD427" s="431" t="str">
        <f t="shared" si="168"/>
        <v>P6.6b</v>
      </c>
      <c r="DE427" s="302" t="str">
        <f t="shared" si="169"/>
        <v>P_.6b</v>
      </c>
      <c r="DF427" s="302" t="str">
        <f t="shared" si="170"/>
        <v>Beskriv med ord stillingsressurs eller frivillig innsats 
Innsats dere har fått innvilget eller har søkt om til tjenesteutviklingsprosjektet fra egen virksomhet</v>
      </c>
      <c r="DG427" s="328">
        <v>0</v>
      </c>
      <c r="DH427" s="328">
        <v>0</v>
      </c>
      <c r="DI427" s="328">
        <v>0</v>
      </c>
      <c r="DJ427" s="328">
        <v>0</v>
      </c>
      <c r="DK427" s="328">
        <v>0</v>
      </c>
      <c r="DL427" s="328">
        <v>0</v>
      </c>
      <c r="DM427" s="328">
        <v>0</v>
      </c>
      <c r="DN427" s="328">
        <v>0</v>
      </c>
      <c r="DO427" s="328" t="str">
        <v>20230131_1336</v>
      </c>
      <c r="DP427" s="328">
        <v>4</v>
      </c>
      <c r="EW427" s="275">
        <v>425</v>
      </c>
    </row>
    <row r="428" spans="81:153" x14ac:dyDescent="0.3">
      <c r="CD428" s="315"/>
      <c r="CE428" s="315">
        <v>0</v>
      </c>
      <c r="CF428" s="315">
        <v>0</v>
      </c>
      <c r="CG428" s="315"/>
      <c r="CH428" s="315"/>
      <c r="CI428" s="315"/>
      <c r="CJ428" s="315"/>
      <c r="CK428" s="315"/>
      <c r="CL428" s="315"/>
      <c r="CM428" s="315"/>
      <c r="CN428" s="315">
        <v>0</v>
      </c>
      <c r="CO428" s="319" t="b">
        <f t="shared" si="158"/>
        <v>0</v>
      </c>
      <c r="CP428" s="319" t="b">
        <f t="shared" si="159"/>
        <v>0</v>
      </c>
      <c r="CQ428" s="319" t="b">
        <f t="shared" si="161"/>
        <v>0</v>
      </c>
      <c r="CR428" s="319" t="b">
        <f t="shared" si="146"/>
        <v>1</v>
      </c>
      <c r="CS428" s="430" t="b">
        <f t="shared" si="150"/>
        <v>0</v>
      </c>
      <c r="CT428" s="302" t="str">
        <f t="shared" si="162"/>
        <v/>
      </c>
      <c r="CU428" s="302" t="b">
        <f t="shared" si="163"/>
        <v>1</v>
      </c>
      <c r="CV428" s="319" t="b">
        <f t="shared" si="164"/>
        <v>0</v>
      </c>
      <c r="CW428" s="302" t="str">
        <f>'Forside og oppsummering'!$K$2</f>
        <v>20230131_1336</v>
      </c>
      <c r="CX428" s="302">
        <f t="shared" si="165"/>
        <v>4</v>
      </c>
      <c r="CY428" s="302" t="str">
        <f t="shared" si="166"/>
        <v/>
      </c>
      <c r="CZ428" s="435">
        <f t="shared" si="147"/>
        <v>0</v>
      </c>
      <c r="DA428" s="330">
        <f>'Forside og oppsummering'!$E$23</f>
        <v>0</v>
      </c>
      <c r="DB428" s="302" t="str">
        <f t="shared" si="156"/>
        <v>Prosjekt 6</v>
      </c>
      <c r="DC428" s="330" t="str">
        <f t="shared" si="167"/>
        <v>Alternative inntekter for tjenesteutviklingsprosjekt</v>
      </c>
      <c r="DD428" s="431">
        <f t="shared" si="168"/>
        <v>0</v>
      </c>
      <c r="DE428" s="302" t="e">
        <f t="shared" si="169"/>
        <v>#VALUE!</v>
      </c>
      <c r="DF428" s="302">
        <f t="shared" si="170"/>
        <v>0</v>
      </c>
      <c r="DG428" s="328">
        <v>0</v>
      </c>
      <c r="DH428" s="328">
        <v>0</v>
      </c>
      <c r="DI428" s="328">
        <v>0</v>
      </c>
      <c r="DJ428" s="328">
        <v>0</v>
      </c>
      <c r="DK428" s="328">
        <v>0</v>
      </c>
      <c r="DL428" s="328">
        <v>0</v>
      </c>
      <c r="DM428" s="328">
        <v>0</v>
      </c>
      <c r="DN428" s="328">
        <v>0</v>
      </c>
      <c r="DO428" s="328" t="str">
        <v>20230131_1336</v>
      </c>
      <c r="DP428" s="328">
        <v>4</v>
      </c>
      <c r="EW428" s="275">
        <v>426</v>
      </c>
    </row>
    <row r="429" spans="81:153" x14ac:dyDescent="0.3">
      <c r="CD429" s="315"/>
      <c r="CE429" s="315">
        <v>0</v>
      </c>
      <c r="CF429" s="315">
        <v>0</v>
      </c>
      <c r="CG429" s="315"/>
      <c r="CH429" s="315"/>
      <c r="CI429" s="315"/>
      <c r="CJ429" s="315"/>
      <c r="CK429" s="315"/>
      <c r="CL429" s="315"/>
      <c r="CM429" s="315"/>
      <c r="CN429" s="315">
        <v>0</v>
      </c>
      <c r="CO429" s="319" t="b">
        <f t="shared" si="158"/>
        <v>0</v>
      </c>
      <c r="CP429" s="319" t="b">
        <f t="shared" si="159"/>
        <v>0</v>
      </c>
      <c r="CQ429" s="319" t="b">
        <f t="shared" si="161"/>
        <v>0</v>
      </c>
      <c r="CR429" s="319" t="b">
        <f t="shared" si="146"/>
        <v>1</v>
      </c>
      <c r="CS429" s="430" t="b">
        <f t="shared" si="150"/>
        <v>0</v>
      </c>
      <c r="CT429" s="302" t="str">
        <f t="shared" si="162"/>
        <v/>
      </c>
      <c r="CU429" s="302" t="b">
        <f t="shared" si="163"/>
        <v>1</v>
      </c>
      <c r="CV429" s="319" t="b">
        <f t="shared" si="164"/>
        <v>0</v>
      </c>
      <c r="CW429" s="302" t="str">
        <f>'Forside og oppsummering'!$K$2</f>
        <v>20230131_1336</v>
      </c>
      <c r="CX429" s="302">
        <f t="shared" si="165"/>
        <v>4</v>
      </c>
      <c r="CY429" s="302" t="str">
        <f t="shared" si="166"/>
        <v/>
      </c>
      <c r="CZ429" s="435">
        <f t="shared" si="147"/>
        <v>0</v>
      </c>
      <c r="DA429" s="330">
        <f>'Forside og oppsummering'!$E$23</f>
        <v>0</v>
      </c>
      <c r="DB429" s="302" t="str">
        <f t="shared" si="156"/>
        <v>Prosjekt 6</v>
      </c>
      <c r="DC429" s="330" t="str">
        <f t="shared" si="167"/>
        <v>Alternative inntekter for tjenesteutviklingsprosjekt</v>
      </c>
      <c r="DD429" s="431">
        <f t="shared" si="168"/>
        <v>0</v>
      </c>
      <c r="DE429" s="302" t="e">
        <f t="shared" si="169"/>
        <v>#VALUE!</v>
      </c>
      <c r="DF429" s="302">
        <f t="shared" si="170"/>
        <v>0</v>
      </c>
      <c r="DG429" s="328">
        <v>0</v>
      </c>
      <c r="DH429" s="328">
        <v>0</v>
      </c>
      <c r="DI429" s="328">
        <v>0</v>
      </c>
      <c r="DJ429" s="328">
        <v>0</v>
      </c>
      <c r="DK429" s="328">
        <v>0</v>
      </c>
      <c r="DL429" s="328">
        <v>0</v>
      </c>
      <c r="DM429" s="328">
        <v>0</v>
      </c>
      <c r="DN429" s="328">
        <v>0</v>
      </c>
      <c r="DO429" s="328" t="str">
        <v>20230131_1336</v>
      </c>
      <c r="DP429" s="328">
        <v>4</v>
      </c>
      <c r="EW429" s="275">
        <v>427</v>
      </c>
    </row>
    <row r="430" spans="81:153" x14ac:dyDescent="0.3">
      <c r="CD430" s="315"/>
      <c r="CE430" s="315">
        <v>0</v>
      </c>
      <c r="CF430" s="315">
        <v>0</v>
      </c>
      <c r="CG430" s="315"/>
      <c r="CH430" s="315"/>
      <c r="CI430" s="315"/>
      <c r="CJ430" s="315"/>
      <c r="CK430" s="315"/>
      <c r="CL430" s="315"/>
      <c r="CM430" s="315"/>
      <c r="CN430" s="315">
        <v>0</v>
      </c>
      <c r="CO430" s="319" t="b">
        <f t="shared" si="158"/>
        <v>0</v>
      </c>
      <c r="CP430" s="319" t="b">
        <f t="shared" si="159"/>
        <v>0</v>
      </c>
      <c r="CQ430" s="319" t="b">
        <f t="shared" si="161"/>
        <v>0</v>
      </c>
      <c r="CR430" s="319" t="b">
        <f t="shared" si="146"/>
        <v>1</v>
      </c>
      <c r="CS430" s="430" t="b">
        <f t="shared" si="150"/>
        <v>0</v>
      </c>
      <c r="CT430" s="302" t="str">
        <f t="shared" si="162"/>
        <v/>
      </c>
      <c r="CU430" s="302" t="b">
        <f t="shared" si="163"/>
        <v>1</v>
      </c>
      <c r="CV430" s="319" t="b">
        <f t="shared" si="164"/>
        <v>0</v>
      </c>
      <c r="CW430" s="302" t="str">
        <f>'Forside og oppsummering'!$K$2</f>
        <v>20230131_1336</v>
      </c>
      <c r="CX430" s="302">
        <f t="shared" si="165"/>
        <v>4</v>
      </c>
      <c r="CY430" s="302" t="str">
        <f t="shared" si="166"/>
        <v/>
      </c>
      <c r="CZ430" s="435">
        <f t="shared" si="147"/>
        <v>0</v>
      </c>
      <c r="DA430" s="330">
        <f>'Forside og oppsummering'!$E$23</f>
        <v>0</v>
      </c>
      <c r="DB430" s="302" t="str">
        <f t="shared" si="156"/>
        <v>Prosjekt 6</v>
      </c>
      <c r="DC430" s="330" t="str">
        <f t="shared" si="167"/>
        <v>Alternative inntekter for tjenesteutviklingsprosjekt</v>
      </c>
      <c r="DD430" s="431">
        <f t="shared" si="168"/>
        <v>0</v>
      </c>
      <c r="DE430" s="302" t="e">
        <f t="shared" si="169"/>
        <v>#VALUE!</v>
      </c>
      <c r="DF430" s="302">
        <f t="shared" si="170"/>
        <v>0</v>
      </c>
      <c r="DG430" s="328">
        <v>0</v>
      </c>
      <c r="DH430" s="328">
        <v>0</v>
      </c>
      <c r="DI430" s="328">
        <v>0</v>
      </c>
      <c r="DJ430" s="328">
        <v>0</v>
      </c>
      <c r="DK430" s="328">
        <v>0</v>
      </c>
      <c r="DL430" s="328">
        <v>0</v>
      </c>
      <c r="DM430" s="328">
        <v>0</v>
      </c>
      <c r="DN430" s="328">
        <v>0</v>
      </c>
      <c r="DO430" s="328" t="str">
        <v>20230131_1336</v>
      </c>
      <c r="DP430" s="328">
        <v>4</v>
      </c>
      <c r="EW430" s="436">
        <v>428</v>
      </c>
    </row>
    <row r="431" spans="81:153" x14ac:dyDescent="0.3">
      <c r="CD431" s="315"/>
      <c r="CE431" s="315" t="str">
        <v>Inntekter fra andre kilder (Hvis aktuelt)</v>
      </c>
      <c r="CF431" s="315">
        <v>0</v>
      </c>
      <c r="CG431" s="315"/>
      <c r="CH431" s="315"/>
      <c r="CI431" s="315"/>
      <c r="CJ431" s="315"/>
      <c r="CK431" s="315"/>
      <c r="CL431" s="315"/>
      <c r="CM431" s="315"/>
      <c r="CN431" s="315">
        <v>0</v>
      </c>
      <c r="CO431" s="319" t="b">
        <f t="shared" si="158"/>
        <v>0</v>
      </c>
      <c r="CP431" s="319" t="b">
        <f t="shared" si="159"/>
        <v>0</v>
      </c>
      <c r="CQ431" s="319" t="b">
        <f t="shared" si="161"/>
        <v>0</v>
      </c>
      <c r="CR431" s="319" t="b">
        <f t="shared" si="146"/>
        <v>1</v>
      </c>
      <c r="CS431" s="430" t="b">
        <f t="shared" si="150"/>
        <v>0</v>
      </c>
      <c r="CT431" s="302" t="str">
        <f t="shared" si="162"/>
        <v/>
      </c>
      <c r="CU431" s="302" t="b">
        <f t="shared" si="163"/>
        <v>1</v>
      </c>
      <c r="CV431" s="319" t="b">
        <f t="shared" si="164"/>
        <v>0</v>
      </c>
      <c r="CW431" s="302" t="str">
        <f>'Forside og oppsummering'!$K$2</f>
        <v>20230131_1336</v>
      </c>
      <c r="CX431" s="302">
        <f t="shared" si="165"/>
        <v>4</v>
      </c>
      <c r="CY431" s="302" t="str">
        <f t="shared" si="166"/>
        <v/>
      </c>
      <c r="CZ431" s="435" t="str">
        <f t="shared" si="147"/>
        <v>Inntekter fra andre kilder (Hvis aktuelt)</v>
      </c>
      <c r="DA431" s="330">
        <f>'Forside og oppsummering'!$E$23</f>
        <v>0</v>
      </c>
      <c r="DB431" s="302" t="str">
        <f t="shared" si="156"/>
        <v>Prosjekt 6</v>
      </c>
      <c r="DC431" s="330" t="str">
        <f t="shared" si="167"/>
        <v>Alternative inntekter for tjenesteutviklingsprosjekt</v>
      </c>
      <c r="DD431" s="431" t="str">
        <f t="shared" si="168"/>
        <v>Inntekter fra andre kilder (Hvis aktuelt)</v>
      </c>
      <c r="DE431" s="302" t="str">
        <f t="shared" si="169"/>
        <v>P_ntekter fra andre kilder (Hvis aktuelt)</v>
      </c>
      <c r="DF431" s="302">
        <f t="shared" si="170"/>
        <v>0</v>
      </c>
      <c r="DG431" s="328">
        <v>0</v>
      </c>
      <c r="DH431" s="328">
        <v>0</v>
      </c>
      <c r="DI431" s="328">
        <v>0</v>
      </c>
      <c r="DJ431" s="328">
        <v>0</v>
      </c>
      <c r="DK431" s="328">
        <v>0</v>
      </c>
      <c r="DL431" s="328">
        <v>0</v>
      </c>
      <c r="DM431" s="328">
        <v>0</v>
      </c>
      <c r="DN431" s="328">
        <v>0</v>
      </c>
      <c r="DO431" s="328" t="str">
        <v>20230131_1336</v>
      </c>
      <c r="DP431" s="328">
        <v>4</v>
      </c>
      <c r="EW431" s="275">
        <v>429</v>
      </c>
    </row>
    <row r="432" spans="81:153" x14ac:dyDescent="0.3">
      <c r="CD432" s="315"/>
      <c r="CE432" s="315" t="str">
        <v>P6.6c</v>
      </c>
      <c r="CF432" s="315" t="str">
        <v>Bekreftet beløp fra andre inntektskilder</v>
      </c>
      <c r="CG432" s="315"/>
      <c r="CH432" s="315"/>
      <c r="CI432" s="315"/>
      <c r="CJ432" s="315"/>
      <c r="CK432" s="315"/>
      <c r="CL432" s="315"/>
      <c r="CM432" s="315"/>
      <c r="CN432" s="315">
        <v>0</v>
      </c>
      <c r="CO432" s="319" t="b">
        <f t="shared" si="158"/>
        <v>0</v>
      </c>
      <c r="CP432" s="319" t="b">
        <f t="shared" si="159"/>
        <v>0</v>
      </c>
      <c r="CQ432" s="319" t="b">
        <f t="shared" si="161"/>
        <v>0</v>
      </c>
      <c r="CR432" s="319" t="b">
        <f t="shared" si="146"/>
        <v>0</v>
      </c>
      <c r="CS432" s="430" t="b">
        <f t="shared" si="150"/>
        <v>0</v>
      </c>
      <c r="CT432" s="302" t="str">
        <f t="shared" si="162"/>
        <v/>
      </c>
      <c r="CU432" s="302" t="b">
        <f t="shared" si="163"/>
        <v>1</v>
      </c>
      <c r="CV432" s="319" t="b">
        <f t="shared" si="164"/>
        <v>0</v>
      </c>
      <c r="CW432" s="302" t="str">
        <f>'Forside og oppsummering'!$K$2</f>
        <v>20230131_1336</v>
      </c>
      <c r="CX432" s="302">
        <f t="shared" si="165"/>
        <v>4</v>
      </c>
      <c r="CY432" s="302" t="str">
        <f t="shared" si="166"/>
        <v/>
      </c>
      <c r="CZ432" s="435" t="str">
        <f t="shared" si="147"/>
        <v>P6.6c</v>
      </c>
      <c r="DA432" s="330">
        <f>'Forside og oppsummering'!$E$23</f>
        <v>0</v>
      </c>
      <c r="DB432" s="302" t="str">
        <f t="shared" si="156"/>
        <v>Prosjekt 6</v>
      </c>
      <c r="DC432" s="330" t="str">
        <f t="shared" si="167"/>
        <v>Alternative inntekter for tjenesteutviklingsprosjekt</v>
      </c>
      <c r="DD432" s="431" t="str">
        <f t="shared" si="168"/>
        <v>P6.6c</v>
      </c>
      <c r="DE432" s="302" t="str">
        <f t="shared" si="169"/>
        <v>P_.6c</v>
      </c>
      <c r="DF432" s="302" t="str">
        <f t="shared" si="170"/>
        <v>Bekreftet beløp fra andre inntektskilder</v>
      </c>
      <c r="DG432" s="328">
        <v>0</v>
      </c>
      <c r="DH432" s="328">
        <v>0</v>
      </c>
      <c r="DI432" s="328">
        <v>0</v>
      </c>
      <c r="DJ432" s="328">
        <v>0</v>
      </c>
      <c r="DK432" s="328">
        <v>0</v>
      </c>
      <c r="DL432" s="328">
        <v>0</v>
      </c>
      <c r="DM432" s="328">
        <v>0</v>
      </c>
      <c r="DN432" s="328">
        <v>0</v>
      </c>
      <c r="DO432" s="328" t="str">
        <v>20230131_1336</v>
      </c>
      <c r="DP432" s="328">
        <v>4</v>
      </c>
      <c r="EW432" s="275">
        <v>430</v>
      </c>
    </row>
    <row r="433" spans="81:153" x14ac:dyDescent="0.3">
      <c r="CD433" s="315"/>
      <c r="CE433" s="315" t="str">
        <v>P6.6d</v>
      </c>
      <c r="CF433" s="315" t="str">
        <v>Beløp dere har søkt om fra andre inntektskilder (Der det er uavklart hvorvidt søknaden blir innvilget eller avslått)</v>
      </c>
      <c r="CG433" s="315"/>
      <c r="CH433" s="315"/>
      <c r="CI433" s="315"/>
      <c r="CJ433" s="315"/>
      <c r="CK433" s="315"/>
      <c r="CL433" s="315"/>
      <c r="CM433" s="315"/>
      <c r="CN433" s="315">
        <v>0</v>
      </c>
      <c r="CO433" s="319" t="b">
        <f t="shared" si="158"/>
        <v>0</v>
      </c>
      <c r="CP433" s="319" t="b">
        <f t="shared" si="159"/>
        <v>0</v>
      </c>
      <c r="CQ433" s="319" t="b">
        <f t="shared" si="161"/>
        <v>0</v>
      </c>
      <c r="CR433" s="319" t="b">
        <f t="shared" si="146"/>
        <v>0</v>
      </c>
      <c r="CS433" s="430" t="b">
        <f t="shared" si="150"/>
        <v>0</v>
      </c>
      <c r="CT433" s="302" t="str">
        <f t="shared" si="162"/>
        <v/>
      </c>
      <c r="CU433" s="302" t="b">
        <f t="shared" si="163"/>
        <v>1</v>
      </c>
      <c r="CV433" s="319" t="b">
        <f t="shared" si="164"/>
        <v>0</v>
      </c>
      <c r="CW433" s="302" t="str">
        <f>'Forside og oppsummering'!$K$2</f>
        <v>20230131_1336</v>
      </c>
      <c r="CX433" s="302">
        <f t="shared" si="165"/>
        <v>4</v>
      </c>
      <c r="CY433" s="302" t="str">
        <f t="shared" si="166"/>
        <v/>
      </c>
      <c r="CZ433" s="435" t="str">
        <f t="shared" si="147"/>
        <v>P6.6d</v>
      </c>
      <c r="DA433" s="330">
        <f>'Forside og oppsummering'!$E$23</f>
        <v>0</v>
      </c>
      <c r="DB433" s="302" t="str">
        <f t="shared" si="156"/>
        <v>Prosjekt 6</v>
      </c>
      <c r="DC433" s="330" t="str">
        <f t="shared" si="167"/>
        <v>Alternative inntekter for tjenesteutviklingsprosjekt</v>
      </c>
      <c r="DD433" s="431" t="str">
        <f t="shared" si="168"/>
        <v>P6.6d</v>
      </c>
      <c r="DE433" s="302" t="str">
        <f t="shared" si="169"/>
        <v>P_.6d</v>
      </c>
      <c r="DF433" s="302" t="str">
        <f t="shared" si="170"/>
        <v>Beløp dere har søkt om fra andre inntektskilder (Der det er uavklart hvorvidt søknaden blir innvilget eller avslått)</v>
      </c>
      <c r="DG433" s="328">
        <v>0</v>
      </c>
      <c r="DH433" s="328">
        <v>0</v>
      </c>
      <c r="DI433" s="328">
        <v>0</v>
      </c>
      <c r="DJ433" s="328">
        <v>0</v>
      </c>
      <c r="DK433" s="328">
        <v>0</v>
      </c>
      <c r="DL433" s="328">
        <v>0</v>
      </c>
      <c r="DM433" s="328">
        <v>0</v>
      </c>
      <c r="DN433" s="328">
        <v>0</v>
      </c>
      <c r="DO433" s="328" t="str">
        <v>20230131_1336</v>
      </c>
      <c r="DP433" s="328">
        <v>4</v>
      </c>
      <c r="EW433" s="275">
        <v>431</v>
      </c>
    </row>
    <row r="434" spans="81:153" x14ac:dyDescent="0.3">
      <c r="CD434" s="315"/>
      <c r="CE434" s="315" t="str">
        <v>P6.6e</v>
      </c>
      <c r="CF434" s="315" t="str">
        <v>Beskriv kort med ord hvor dere har søkt om finansiering og beskriv finansieringen.</v>
      </c>
      <c r="CG434" s="315"/>
      <c r="CH434" s="315"/>
      <c r="CI434" s="315"/>
      <c r="CJ434" s="315"/>
      <c r="CK434" s="315"/>
      <c r="CL434" s="315"/>
      <c r="CM434" s="315"/>
      <c r="CN434" s="315">
        <v>0</v>
      </c>
      <c r="CO434" s="319" t="b">
        <f t="shared" si="158"/>
        <v>0</v>
      </c>
      <c r="CP434" s="319" t="b">
        <f t="shared" si="159"/>
        <v>0</v>
      </c>
      <c r="CQ434" s="319" t="b">
        <f t="shared" si="161"/>
        <v>0</v>
      </c>
      <c r="CR434" s="319" t="b">
        <f t="shared" si="146"/>
        <v>0</v>
      </c>
      <c r="CS434" s="430" t="b">
        <f t="shared" si="150"/>
        <v>0</v>
      </c>
      <c r="CT434" s="302" t="str">
        <f t="shared" si="162"/>
        <v/>
      </c>
      <c r="CU434" s="302" t="b">
        <f t="shared" si="163"/>
        <v>1</v>
      </c>
      <c r="CV434" s="319" t="b">
        <f t="shared" si="164"/>
        <v>0</v>
      </c>
      <c r="CW434" s="302" t="str">
        <f>'Forside og oppsummering'!$K$2</f>
        <v>20230131_1336</v>
      </c>
      <c r="CX434" s="302">
        <f t="shared" si="165"/>
        <v>4</v>
      </c>
      <c r="CY434" s="302" t="str">
        <f t="shared" si="166"/>
        <v/>
      </c>
      <c r="CZ434" s="435" t="str">
        <f t="shared" si="147"/>
        <v>P6.6e</v>
      </c>
      <c r="DA434" s="330">
        <f>'Forside og oppsummering'!$E$23</f>
        <v>0</v>
      </c>
      <c r="DB434" s="302" t="str">
        <f t="shared" si="156"/>
        <v>Prosjekt 6</v>
      </c>
      <c r="DC434" s="330" t="str">
        <f t="shared" si="167"/>
        <v>Alternative inntekter for tjenesteutviklingsprosjekt</v>
      </c>
      <c r="DD434" s="431" t="str">
        <f t="shared" si="168"/>
        <v>P6.6e</v>
      </c>
      <c r="DE434" s="302" t="str">
        <f t="shared" si="169"/>
        <v>P_.6e</v>
      </c>
      <c r="DF434" s="302" t="str">
        <f t="shared" si="170"/>
        <v>Beskriv kort med ord hvor dere har søkt om finansiering og beskriv finansieringen.</v>
      </c>
      <c r="DG434" s="328">
        <v>0</v>
      </c>
      <c r="DH434" s="328">
        <v>0</v>
      </c>
      <c r="DI434" s="328">
        <v>0</v>
      </c>
      <c r="DJ434" s="328">
        <v>0</v>
      </c>
      <c r="DK434" s="328">
        <v>0</v>
      </c>
      <c r="DL434" s="328">
        <v>0</v>
      </c>
      <c r="DM434" s="328">
        <v>0</v>
      </c>
      <c r="DN434" s="328">
        <v>0</v>
      </c>
      <c r="DO434" s="328" t="str">
        <v>20230131_1336</v>
      </c>
      <c r="DP434" s="328">
        <v>4</v>
      </c>
      <c r="EW434" s="275">
        <v>432</v>
      </c>
    </row>
    <row r="435" spans="81:153" x14ac:dyDescent="0.3">
      <c r="CO435" s="319" t="b">
        <f t="shared" si="158"/>
        <v>0</v>
      </c>
      <c r="CP435" s="319" t="b">
        <f t="shared" si="159"/>
        <v>0</v>
      </c>
      <c r="CQ435" s="319" t="b">
        <f t="shared" si="161"/>
        <v>0</v>
      </c>
      <c r="CR435" s="319" t="b">
        <f t="shared" si="146"/>
        <v>1</v>
      </c>
      <c r="CS435" s="430" t="b">
        <f t="shared" si="150"/>
        <v>1</v>
      </c>
      <c r="CT435" s="302" t="str">
        <f t="shared" si="162"/>
        <v/>
      </c>
      <c r="CU435" s="302" t="b">
        <f t="shared" si="163"/>
        <v>1</v>
      </c>
      <c r="CV435" s="319" t="b">
        <f t="shared" si="164"/>
        <v>0</v>
      </c>
      <c r="CW435" s="302" t="str">
        <f>'Forside og oppsummering'!$K$2</f>
        <v>20230131_1336</v>
      </c>
      <c r="CX435" s="302">
        <f t="shared" si="165"/>
        <v>6</v>
      </c>
      <c r="CY435" s="302" t="str">
        <f t="shared" si="166"/>
        <v/>
      </c>
      <c r="CZ435" s="435">
        <f t="shared" si="147"/>
        <v>0</v>
      </c>
      <c r="DA435" s="330">
        <f>'Forside og oppsummering'!$E$23</f>
        <v>0</v>
      </c>
      <c r="DB435" s="302" t="str">
        <f t="shared" si="156"/>
        <v>Prosjekt 6</v>
      </c>
      <c r="DC435" s="330" t="str">
        <f t="shared" si="167"/>
        <v>Alternative inntekter for tjenesteutviklingsprosjekt</v>
      </c>
      <c r="DD435" s="431" t="str">
        <f t="shared" si="168"/>
        <v>P6.6e_end</v>
      </c>
      <c r="DE435" s="302" t="str">
        <f t="shared" si="169"/>
        <v>P_.6e_end</v>
      </c>
      <c r="DF435" s="302" t="str">
        <f t="shared" si="170"/>
        <v/>
      </c>
      <c r="DG435" s="328">
        <v>0</v>
      </c>
      <c r="DH435" s="328">
        <v>0</v>
      </c>
      <c r="DI435" s="328">
        <v>0</v>
      </c>
      <c r="DJ435" s="328">
        <v>0</v>
      </c>
      <c r="DK435" s="328">
        <v>0</v>
      </c>
      <c r="DL435" s="328">
        <v>0</v>
      </c>
      <c r="DM435" s="328">
        <v>0</v>
      </c>
      <c r="DN435" s="328">
        <v>0</v>
      </c>
      <c r="DO435" s="328" t="str">
        <v>20230131_1336</v>
      </c>
      <c r="DP435" s="328">
        <v>6</v>
      </c>
      <c r="EW435" s="275">
        <v>433</v>
      </c>
    </row>
    <row r="436" spans="81:153" x14ac:dyDescent="0.3">
      <c r="CD436" s="329" t="str">
        <f>'Prosjekt 6'!$C$67</f>
        <v>P6.7</v>
      </c>
      <c r="CE436" s="329" t="str">
        <f>'Prosjekt 6'!$D$67</f>
        <v>Budsjett for tjenesteutviklingsprosjekt 6.</v>
      </c>
      <c r="CF436" s="329"/>
      <c r="CG436" s="329"/>
      <c r="CH436" s="329"/>
      <c r="CI436" s="329"/>
      <c r="CJ436" s="329"/>
      <c r="CK436" s="329"/>
      <c r="CL436" s="329"/>
      <c r="CM436" s="329"/>
      <c r="CN436" s="329"/>
      <c r="CO436" s="319" t="b">
        <f t="shared" si="158"/>
        <v>1</v>
      </c>
      <c r="CP436" s="319" t="b">
        <f t="shared" si="159"/>
        <v>0</v>
      </c>
      <c r="CQ436" s="319" t="b">
        <f t="shared" si="161"/>
        <v>0</v>
      </c>
      <c r="CR436" s="319" t="b">
        <f t="shared" si="146"/>
        <v>0</v>
      </c>
      <c r="CS436" s="430" t="b">
        <f t="shared" si="150"/>
        <v>0</v>
      </c>
      <c r="CT436" s="302" t="str">
        <f t="shared" si="162"/>
        <v/>
      </c>
      <c r="CU436" s="302" t="b">
        <f t="shared" si="163"/>
        <v>1</v>
      </c>
      <c r="CV436" s="319" t="b">
        <f t="shared" si="164"/>
        <v>0</v>
      </c>
      <c r="CW436" s="302" t="str">
        <f>'Forside og oppsummering'!$K$2</f>
        <v>20230131_1336</v>
      </c>
      <c r="CX436" s="302">
        <f t="shared" si="165"/>
        <v>2</v>
      </c>
      <c r="CY436" s="302" t="str">
        <f t="shared" si="166"/>
        <v/>
      </c>
      <c r="CZ436" s="435" t="str">
        <f t="shared" si="147"/>
        <v>P6.7</v>
      </c>
      <c r="DA436" s="330">
        <f>'Forside og oppsummering'!$E$23</f>
        <v>0</v>
      </c>
      <c r="DB436" s="302" t="str">
        <f t="shared" si="156"/>
        <v>Prosjekt 6</v>
      </c>
      <c r="DC436" s="330" t="str">
        <f t="shared" si="167"/>
        <v>Budsjett for tjenesteutviklingsprosjekt 6.</v>
      </c>
      <c r="DD436" s="431" t="str">
        <f t="shared" si="168"/>
        <v>P6.7</v>
      </c>
      <c r="DE436" s="302" t="str">
        <f t="shared" si="169"/>
        <v>P_.7</v>
      </c>
      <c r="DF436" s="302">
        <f t="shared" si="170"/>
        <v>0</v>
      </c>
      <c r="DG436" s="328">
        <v>0</v>
      </c>
      <c r="DH436" s="328">
        <v>0</v>
      </c>
      <c r="DI436" s="328">
        <v>0</v>
      </c>
      <c r="DJ436" s="328">
        <v>0</v>
      </c>
      <c r="DK436" s="328">
        <v>0</v>
      </c>
      <c r="DL436" s="328">
        <v>0</v>
      </c>
      <c r="DM436" s="328">
        <v>0</v>
      </c>
      <c r="DN436" s="328">
        <v>0</v>
      </c>
      <c r="DO436" s="328" t="str">
        <v>20230131_1336</v>
      </c>
      <c r="DP436" s="328">
        <v>2</v>
      </c>
      <c r="EW436" s="275">
        <v>434</v>
      </c>
    </row>
    <row r="437" spans="81:153" x14ac:dyDescent="0.3">
      <c r="CD437" s="329"/>
      <c r="CE437" s="329" t="str">
        <f>_xlfn.CONCAT(CD436,"a")</f>
        <v>P6.7a</v>
      </c>
      <c r="CF437" s="329" t="str" cm="1">
        <f t="array" ref="CF437:CF438">TRANSPOSE('Prosjekt 6'!$G$71:$H$71)</f>
        <v>Kostnader</v>
      </c>
      <c r="CG437" s="329"/>
      <c r="CH437" s="329"/>
      <c r="CI437" s="329"/>
      <c r="CJ437" s="329"/>
      <c r="CK437" s="329"/>
      <c r="CL437" s="329"/>
      <c r="CM437" s="329"/>
      <c r="CN437" s="329">
        <f>'Prosjekt 6'!$G$73</f>
        <v>0</v>
      </c>
      <c r="CO437" s="319" t="b">
        <f t="shared" si="158"/>
        <v>0</v>
      </c>
      <c r="CP437" s="319" t="b">
        <f t="shared" si="159"/>
        <v>0</v>
      </c>
      <c r="CQ437" s="319" t="b">
        <f t="shared" si="161"/>
        <v>0</v>
      </c>
      <c r="CR437" s="319" t="b">
        <f t="shared" si="146"/>
        <v>0</v>
      </c>
      <c r="CS437" s="430" t="b">
        <f t="shared" si="150"/>
        <v>0</v>
      </c>
      <c r="CT437" s="302" t="str">
        <f t="shared" si="162"/>
        <v/>
      </c>
      <c r="CU437" s="302" t="b">
        <f t="shared" si="163"/>
        <v>1</v>
      </c>
      <c r="CV437" s="319" t="b">
        <f t="shared" si="164"/>
        <v>0</v>
      </c>
      <c r="CW437" s="302" t="str">
        <f>'Forside og oppsummering'!$K$2</f>
        <v>20230131_1336</v>
      </c>
      <c r="CX437" s="302">
        <f t="shared" si="165"/>
        <v>4</v>
      </c>
      <c r="CY437" s="302" t="str">
        <f t="shared" si="166"/>
        <v/>
      </c>
      <c r="CZ437" s="435" t="str">
        <f t="shared" si="147"/>
        <v>P6.7a</v>
      </c>
      <c r="DA437" s="330">
        <f>'Forside og oppsummering'!$E$23</f>
        <v>0</v>
      </c>
      <c r="DB437" s="302" t="str">
        <f t="shared" si="156"/>
        <v>Prosjekt 6</v>
      </c>
      <c r="DC437" s="330" t="str">
        <f t="shared" si="167"/>
        <v>Budsjett for tjenesteutviklingsprosjekt 6.</v>
      </c>
      <c r="DD437" s="431" t="str">
        <f t="shared" si="168"/>
        <v>P6.7a</v>
      </c>
      <c r="DE437" s="302" t="str">
        <f t="shared" si="169"/>
        <v>P_.7a</v>
      </c>
      <c r="DF437" s="302" t="str">
        <f t="shared" si="170"/>
        <v>Kostnader</v>
      </c>
      <c r="DG437" s="328">
        <v>0</v>
      </c>
      <c r="DH437" s="328">
        <v>0</v>
      </c>
      <c r="DI437" s="328">
        <v>0</v>
      </c>
      <c r="DJ437" s="328">
        <v>0</v>
      </c>
      <c r="DK437" s="328">
        <v>0</v>
      </c>
      <c r="DL437" s="328">
        <v>0</v>
      </c>
      <c r="DM437" s="328">
        <v>0</v>
      </c>
      <c r="DN437" s="328">
        <v>0</v>
      </c>
      <c r="DO437" s="328" t="str">
        <v>20230131_1336</v>
      </c>
      <c r="DP437" s="328">
        <v>4</v>
      </c>
      <c r="EW437" s="436">
        <v>435</v>
      </c>
    </row>
    <row r="438" spans="81:153" x14ac:dyDescent="0.3">
      <c r="CD438" s="329"/>
      <c r="CE438" s="329" t="str">
        <f>_xlfn.CONCAT(CD436,"b")</f>
        <v>P6.7b</v>
      </c>
      <c r="CF438" s="329" t="str">
        <v>Andre inntekter</v>
      </c>
      <c r="CG438" s="329"/>
      <c r="CH438" s="329"/>
      <c r="CI438" s="329"/>
      <c r="CJ438" s="329"/>
      <c r="CK438" s="329"/>
      <c r="CL438" s="329"/>
      <c r="CM438" s="329"/>
      <c r="CN438" s="329">
        <f>'Prosjekt 6'!$H$73</f>
        <v>0</v>
      </c>
      <c r="CO438" s="319" t="b">
        <f t="shared" si="158"/>
        <v>0</v>
      </c>
      <c r="CP438" s="319" t="b">
        <f t="shared" si="159"/>
        <v>0</v>
      </c>
      <c r="CQ438" s="319" t="b">
        <f t="shared" si="161"/>
        <v>0</v>
      </c>
      <c r="CR438" s="319" t="b">
        <f t="shared" si="146"/>
        <v>0</v>
      </c>
      <c r="CS438" s="430" t="b">
        <f t="shared" si="150"/>
        <v>0</v>
      </c>
      <c r="CT438" s="302" t="str">
        <f t="shared" si="162"/>
        <v/>
      </c>
      <c r="CU438" s="302" t="b">
        <f t="shared" si="163"/>
        <v>1</v>
      </c>
      <c r="CV438" s="319" t="b">
        <f t="shared" si="164"/>
        <v>0</v>
      </c>
      <c r="CW438" s="302" t="str">
        <f>'Forside og oppsummering'!$K$2</f>
        <v>20230131_1336</v>
      </c>
      <c r="CX438" s="302">
        <f t="shared" si="165"/>
        <v>4</v>
      </c>
      <c r="CY438" s="302" t="str">
        <f t="shared" si="166"/>
        <v/>
      </c>
      <c r="CZ438" s="435" t="str">
        <f t="shared" si="147"/>
        <v>P6.7b</v>
      </c>
      <c r="DA438" s="330">
        <f>'Forside og oppsummering'!$E$23</f>
        <v>0</v>
      </c>
      <c r="DB438" s="302" t="str">
        <f t="shared" si="156"/>
        <v>Prosjekt 6</v>
      </c>
      <c r="DC438" s="330" t="str">
        <f t="shared" si="167"/>
        <v>Budsjett for tjenesteutviklingsprosjekt 6.</v>
      </c>
      <c r="DD438" s="431" t="str">
        <f t="shared" si="168"/>
        <v>P6.7b</v>
      </c>
      <c r="DE438" s="302" t="str">
        <f t="shared" si="169"/>
        <v>P_.7b</v>
      </c>
      <c r="DF438" s="302" t="str">
        <f t="shared" si="170"/>
        <v>Andre inntekter</v>
      </c>
      <c r="DG438" s="328">
        <v>0</v>
      </c>
      <c r="DH438" s="328">
        <v>0</v>
      </c>
      <c r="DI438" s="328">
        <v>0</v>
      </c>
      <c r="DJ438" s="328">
        <v>0</v>
      </c>
      <c r="DK438" s="328">
        <v>0</v>
      </c>
      <c r="DL438" s="328">
        <v>0</v>
      </c>
      <c r="DM438" s="328">
        <v>0</v>
      </c>
      <c r="DN438" s="328">
        <v>0</v>
      </c>
      <c r="DO438" s="328" t="str">
        <v>20230131_1336</v>
      </c>
      <c r="DP438" s="328">
        <v>4</v>
      </c>
      <c r="EW438" s="275">
        <v>436</v>
      </c>
    </row>
    <row r="439" spans="81:153" x14ac:dyDescent="0.3">
      <c r="CD439" s="329"/>
      <c r="CE439" s="329" t="str">
        <f>_xlfn.CONCAT(CD436,"c")</f>
        <v>P6.7c</v>
      </c>
      <c r="CF439" s="275" t="s">
        <v>224</v>
      </c>
      <c r="CG439" s="329"/>
      <c r="CH439" s="329"/>
      <c r="CI439" s="329">
        <f>'Prosjekt 6'!$F$73</f>
        <v>0</v>
      </c>
      <c r="CJ439" s="329">
        <f>'Prosjekt 6'!$I$73</f>
        <v>0</v>
      </c>
      <c r="CK439" s="329"/>
      <c r="CL439" s="329"/>
      <c r="CM439" s="329">
        <f>'Prosjekt 6'!$J$73</f>
        <v>0</v>
      </c>
      <c r="CN439" s="329"/>
      <c r="CO439" s="319" t="b">
        <f t="shared" si="158"/>
        <v>0</v>
      </c>
      <c r="CP439" s="319" t="b">
        <f t="shared" si="159"/>
        <v>0</v>
      </c>
      <c r="CQ439" s="319" t="b">
        <f t="shared" si="161"/>
        <v>1</v>
      </c>
      <c r="CR439" s="319" t="b">
        <f t="shared" si="146"/>
        <v>0</v>
      </c>
      <c r="CS439" s="430" t="b">
        <f t="shared" si="150"/>
        <v>0</v>
      </c>
      <c r="CT439" s="302" t="str">
        <f t="shared" si="162"/>
        <v/>
      </c>
      <c r="CU439" s="302" t="b">
        <f t="shared" si="163"/>
        <v>1</v>
      </c>
      <c r="CV439" s="319" t="b">
        <f t="shared" si="164"/>
        <v>0</v>
      </c>
      <c r="CW439" s="302" t="str">
        <f>'Forside og oppsummering'!$K$2</f>
        <v>20230131_1336</v>
      </c>
      <c r="CX439" s="302">
        <f t="shared" si="165"/>
        <v>7</v>
      </c>
      <c r="CY439" s="302" t="str">
        <f t="shared" si="166"/>
        <v/>
      </c>
      <c r="CZ439" s="435" t="str">
        <f t="shared" si="147"/>
        <v>P6.7c</v>
      </c>
      <c r="DA439" s="330">
        <f>'Forside og oppsummering'!$E$23</f>
        <v>0</v>
      </c>
      <c r="DB439" s="302" t="str">
        <f t="shared" si="156"/>
        <v>Prosjekt 6</v>
      </c>
      <c r="DC439" s="330" t="str">
        <f t="shared" si="167"/>
        <v>Budsjett for tjenesteutviklingsprosjekt 6.</v>
      </c>
      <c r="DD439" s="431" t="str">
        <f t="shared" si="168"/>
        <v>P6.7c</v>
      </c>
      <c r="DE439" s="302" t="str">
        <f t="shared" si="169"/>
        <v>P_.7c</v>
      </c>
      <c r="DF439" s="302" t="str">
        <f t="shared" si="170"/>
        <v>Søknad</v>
      </c>
      <c r="DG439" s="328">
        <v>0</v>
      </c>
      <c r="DH439" s="328">
        <v>0</v>
      </c>
      <c r="DI439" s="328">
        <v>0</v>
      </c>
      <c r="DJ439" s="328">
        <v>0</v>
      </c>
      <c r="DK439" s="328">
        <v>0</v>
      </c>
      <c r="DL439" s="328">
        <v>0</v>
      </c>
      <c r="DM439" s="328">
        <v>0</v>
      </c>
      <c r="DN439" s="328">
        <v>0</v>
      </c>
      <c r="DO439" s="328" t="str">
        <v>20230131_1336</v>
      </c>
      <c r="DP439" s="328">
        <v>7</v>
      </c>
      <c r="EW439" s="275">
        <v>437</v>
      </c>
    </row>
    <row r="440" spans="81:153" x14ac:dyDescent="0.3">
      <c r="CD440" s="329"/>
      <c r="CE440" s="329" t="str">
        <f>CD436</f>
        <v>P6.7</v>
      </c>
      <c r="CF440" s="275" t="s">
        <v>817</v>
      </c>
      <c r="CG440" s="329"/>
      <c r="CH440" s="329"/>
      <c r="CI440" s="329"/>
      <c r="CJ440" s="329"/>
      <c r="CK440" s="329"/>
      <c r="CL440" s="329"/>
      <c r="CM440" s="329"/>
      <c r="CN440" s="329"/>
      <c r="CO440" s="319" t="b">
        <f t="shared" si="158"/>
        <v>0</v>
      </c>
      <c r="CP440" s="319" t="b">
        <f t="shared" si="159"/>
        <v>1</v>
      </c>
      <c r="CQ440" s="319" t="b">
        <f t="shared" si="161"/>
        <v>0</v>
      </c>
      <c r="CR440" s="319" t="b">
        <f t="shared" si="146"/>
        <v>0</v>
      </c>
      <c r="CS440" s="430" t="b">
        <f t="shared" si="150"/>
        <v>0</v>
      </c>
      <c r="CT440" s="302" t="str">
        <f t="shared" si="162"/>
        <v/>
      </c>
      <c r="CU440" s="302" t="b">
        <f t="shared" si="163"/>
        <v>1</v>
      </c>
      <c r="CV440" s="319" t="b">
        <f t="shared" si="164"/>
        <v>0</v>
      </c>
      <c r="CW440" s="302" t="str">
        <f>'Forside og oppsummering'!$K$2</f>
        <v>20230131_1336</v>
      </c>
      <c r="CX440" s="302">
        <f t="shared" si="165"/>
        <v>5</v>
      </c>
      <c r="CY440" s="302" t="str">
        <f t="shared" si="166"/>
        <v/>
      </c>
      <c r="CZ440" s="435" t="str">
        <f t="shared" si="147"/>
        <v>P6.7</v>
      </c>
      <c r="DA440" s="330">
        <f>'Forside og oppsummering'!$E$23</f>
        <v>0</v>
      </c>
      <c r="DB440" s="302" t="str">
        <f t="shared" si="156"/>
        <v>Prosjekt 6</v>
      </c>
      <c r="DC440" s="330" t="str">
        <f t="shared" si="167"/>
        <v>Budsjett for tjenesteutviklingsprosjekt 6.</v>
      </c>
      <c r="DD440" s="431" t="str">
        <f t="shared" si="168"/>
        <v>P6.7_saksbehandlerkommentar</v>
      </c>
      <c r="DE440" s="302" t="str">
        <f t="shared" si="169"/>
        <v>P_.7_saksbehandlerkommentar</v>
      </c>
      <c r="DF440" s="302" t="str">
        <f t="shared" si="170"/>
        <v>Eventuell tilbakemelding fra saksbehandler til kommunen angående tjenesteutviklingsprosjektet. (Det som skrives her fremkommer på tilskuddsbrevet til kommunen)</v>
      </c>
      <c r="DG440" s="328">
        <v>0</v>
      </c>
      <c r="DH440" s="328">
        <v>0</v>
      </c>
      <c r="DI440" s="328">
        <v>0</v>
      </c>
      <c r="DJ440" s="328">
        <v>0</v>
      </c>
      <c r="DK440" s="328">
        <v>0</v>
      </c>
      <c r="DL440" s="328">
        <v>0</v>
      </c>
      <c r="DM440" s="328">
        <v>0</v>
      </c>
      <c r="DN440" s="328">
        <v>0</v>
      </c>
      <c r="DO440" s="328" t="str">
        <v>20230131_1336</v>
      </c>
      <c r="DP440" s="328">
        <v>5</v>
      </c>
      <c r="EW440" s="275">
        <v>438</v>
      </c>
    </row>
    <row r="441" spans="81:153" x14ac:dyDescent="0.3">
      <c r="CD441" s="329"/>
      <c r="CE441" s="329" t="str">
        <f>CD436</f>
        <v>P6.7</v>
      </c>
      <c r="CF441" s="329"/>
      <c r="CG441" s="329"/>
      <c r="CH441" s="329"/>
      <c r="CI441" s="329"/>
      <c r="CJ441" s="329"/>
      <c r="CK441" s="329"/>
      <c r="CL441" s="329"/>
      <c r="CM441" s="329"/>
      <c r="CN441" s="329"/>
      <c r="CO441" s="319" t="b">
        <f t="shared" si="158"/>
        <v>0</v>
      </c>
      <c r="CP441" s="319" t="b">
        <f t="shared" si="159"/>
        <v>1</v>
      </c>
      <c r="CQ441" s="319" t="b">
        <f t="shared" si="161"/>
        <v>0</v>
      </c>
      <c r="CR441" s="319" t="b">
        <f t="shared" si="146"/>
        <v>1</v>
      </c>
      <c r="CS441" s="430" t="b">
        <f t="shared" si="150"/>
        <v>1</v>
      </c>
      <c r="CT441" s="302" t="str">
        <f t="shared" si="162"/>
        <v/>
      </c>
      <c r="CU441" s="302" t="b">
        <f t="shared" si="163"/>
        <v>1</v>
      </c>
      <c r="CV441" s="319" t="b">
        <f t="shared" si="164"/>
        <v>0</v>
      </c>
      <c r="CW441" s="302" t="str">
        <f>'Forside og oppsummering'!$K$2</f>
        <v>20230131_1336</v>
      </c>
      <c r="CX441" s="302">
        <f t="shared" si="165"/>
        <v>6</v>
      </c>
      <c r="CY441" s="302" t="str">
        <f t="shared" si="166"/>
        <v/>
      </c>
      <c r="CZ441" s="435" t="str">
        <f t="shared" si="147"/>
        <v>P6.7</v>
      </c>
      <c r="DA441" s="330">
        <f>'Forside og oppsummering'!$E$23</f>
        <v>0</v>
      </c>
      <c r="DB441" s="302" t="str">
        <f t="shared" si="156"/>
        <v>Prosjekt 6</v>
      </c>
      <c r="DC441" s="330" t="str">
        <f t="shared" si="167"/>
        <v>Budsjett for tjenesteutviklingsprosjekt 6.</v>
      </c>
      <c r="DD441" s="431" t="str">
        <f t="shared" si="168"/>
        <v>P6.7_end</v>
      </c>
      <c r="DE441" s="302" t="str">
        <f t="shared" si="169"/>
        <v>P_.7_end</v>
      </c>
      <c r="DF441" s="302" t="str">
        <f t="shared" si="170"/>
        <v/>
      </c>
      <c r="DG441" s="328">
        <v>0</v>
      </c>
      <c r="DH441" s="328">
        <v>0</v>
      </c>
      <c r="DI441" s="328">
        <v>0</v>
      </c>
      <c r="DJ441" s="328">
        <v>0</v>
      </c>
      <c r="DK441" s="328">
        <v>0</v>
      </c>
      <c r="DL441" s="328">
        <v>0</v>
      </c>
      <c r="DM441" s="328">
        <v>0</v>
      </c>
      <c r="DN441" s="328">
        <v>0</v>
      </c>
      <c r="DO441" s="328" t="str">
        <v>20230131_1336</v>
      </c>
      <c r="DP441" s="328">
        <v>6</v>
      </c>
      <c r="EW441" s="275">
        <v>439</v>
      </c>
    </row>
    <row r="442" spans="81:153" x14ac:dyDescent="0.3">
      <c r="CC442" s="428"/>
      <c r="CD442" s="275" t="s">
        <v>699</v>
      </c>
      <c r="CE442" s="429"/>
      <c r="CF442" s="429"/>
      <c r="CG442" s="429"/>
      <c r="CH442" s="429"/>
      <c r="CI442" s="429"/>
      <c r="CJ442" s="429"/>
      <c r="CK442" s="429"/>
      <c r="CL442" s="429"/>
      <c r="CM442" s="429"/>
      <c r="CN442" s="429"/>
      <c r="CO442" s="319" t="b">
        <f t="shared" si="158"/>
        <v>1</v>
      </c>
      <c r="CP442" s="319" t="b">
        <f t="shared" si="159"/>
        <v>0</v>
      </c>
      <c r="CQ442" s="319" t="b">
        <f t="shared" si="161"/>
        <v>0</v>
      </c>
      <c r="CR442" s="430" t="b">
        <f t="shared" si="146"/>
        <v>0</v>
      </c>
      <c r="CS442" s="430" t="b">
        <f t="shared" si="150"/>
        <v>1</v>
      </c>
      <c r="CT442" s="302" t="b">
        <f t="shared" si="162"/>
        <v>1</v>
      </c>
      <c r="CU442" s="302" t="b">
        <f t="shared" si="163"/>
        <v>1</v>
      </c>
      <c r="CV442" s="319" t="b">
        <f t="shared" si="164"/>
        <v>0</v>
      </c>
      <c r="CW442" s="302" t="str">
        <f>'Forside og oppsummering'!$K$2</f>
        <v>20230131_1336</v>
      </c>
      <c r="CX442" s="302">
        <f t="shared" si="165"/>
        <v>1</v>
      </c>
      <c r="CY442" s="302" t="str">
        <f t="shared" si="166"/>
        <v>7</v>
      </c>
      <c r="CZ442" s="435" t="str">
        <f t="shared" ref="CZ442:CZ505" si="171">IF(CX442&lt;3,CD442,CE442)</f>
        <v>P7.</v>
      </c>
      <c r="DA442" s="330">
        <f>'Forside og oppsummering'!$E$23</f>
        <v>0</v>
      </c>
      <c r="DB442" s="302" t="str">
        <f t="shared" ref="DB442:DB505" si="172">IF(CY442="",DB441,_xlfn.CONCAT($CY$2," ",CY442))</f>
        <v>Prosjekt 7</v>
      </c>
      <c r="DC442" s="330" t="str">
        <f t="shared" ref="DC442:DC505" si="173">IF(CX442=1,"",IF(CX442=2,CE442,DC441))</f>
        <v/>
      </c>
      <c r="DD442" s="431" t="str">
        <f t="shared" ref="DD442:DD505" si="174">IF(CX442=6,_xlfn.CONCAT(CZ441,"_end"),IF(CX442=5,_xlfn.CONCAT(CZ442,"_saksbehandlerkommentar"),CZ442))</f>
        <v>P7.</v>
      </c>
      <c r="DE442" s="302" t="str">
        <f t="shared" ref="DE442:DE505" si="175">_xlfn.CONCAT("P_",RIGHT(DD442,LEN(DD442)-2))</f>
        <v>P_.</v>
      </c>
      <c r="DF442" s="302">
        <f t="shared" ref="DF442:DF505" si="176">IF(CX442=6,"",CF442)</f>
        <v>0</v>
      </c>
      <c r="DG442" s="328">
        <v>0</v>
      </c>
      <c r="DH442" s="328">
        <v>0</v>
      </c>
      <c r="DI442" s="328">
        <v>0</v>
      </c>
      <c r="DJ442" s="328">
        <v>0</v>
      </c>
      <c r="DK442" s="328">
        <v>0</v>
      </c>
      <c r="DL442" s="328">
        <v>0</v>
      </c>
      <c r="DM442" s="328">
        <v>0</v>
      </c>
      <c r="DN442" s="328">
        <v>0</v>
      </c>
      <c r="DO442" s="328" t="str">
        <v>20230131_1336</v>
      </c>
      <c r="DP442" s="328">
        <v>1</v>
      </c>
      <c r="EW442" s="275">
        <v>440</v>
      </c>
    </row>
    <row r="443" spans="81:153" x14ac:dyDescent="0.3">
      <c r="CD443" s="313" t="str" cm="1">
        <f t="array" ref="CD443:CF478">'Prosjekt 7'!$C$7:$E$42</f>
        <v>P7.1</v>
      </c>
      <c r="CE443" s="313" t="str">
        <v>Overordnede prosjektdetaljer</v>
      </c>
      <c r="CF443" s="313">
        <v>0</v>
      </c>
      <c r="CG443" s="313"/>
      <c r="CH443" s="313"/>
      <c r="CI443" s="313"/>
      <c r="CJ443" s="313"/>
      <c r="CK443" s="313"/>
      <c r="CL443" s="313"/>
      <c r="CM443" s="313"/>
      <c r="CN443" s="313" cm="1">
        <f t="array" ref="CN443:CN478">'Prosjekt 7'!$G$7:$G$42</f>
        <v>0</v>
      </c>
      <c r="CO443" s="319" t="b">
        <f t="shared" si="158"/>
        <v>1</v>
      </c>
      <c r="CP443" s="319" t="b">
        <f t="shared" si="159"/>
        <v>0</v>
      </c>
      <c r="CQ443" s="319" t="b">
        <f t="shared" si="161"/>
        <v>0</v>
      </c>
      <c r="CR443" s="319" t="b">
        <f t="shared" si="146"/>
        <v>0</v>
      </c>
      <c r="CS443" s="430" t="b">
        <f t="shared" si="150"/>
        <v>0</v>
      </c>
      <c r="CT443" s="302" t="str">
        <f t="shared" si="162"/>
        <v/>
      </c>
      <c r="CU443" s="302" t="b">
        <f t="shared" si="163"/>
        <v>1</v>
      </c>
      <c r="CV443" s="319" t="b">
        <f t="shared" si="164"/>
        <v>0</v>
      </c>
      <c r="CW443" s="302" t="str">
        <f>'Forside og oppsummering'!$K$2</f>
        <v>20230131_1336</v>
      </c>
      <c r="CX443" s="302">
        <f t="shared" si="165"/>
        <v>2</v>
      </c>
      <c r="CY443" s="302" t="str">
        <f t="shared" si="166"/>
        <v/>
      </c>
      <c r="CZ443" s="435" t="str">
        <f t="shared" si="171"/>
        <v>P7.1</v>
      </c>
      <c r="DA443" s="330">
        <f>'Forside og oppsummering'!$E$23</f>
        <v>0</v>
      </c>
      <c r="DB443" s="302" t="str">
        <f t="shared" si="172"/>
        <v>Prosjekt 7</v>
      </c>
      <c r="DC443" s="330" t="str">
        <f t="shared" si="173"/>
        <v>Overordnede prosjektdetaljer</v>
      </c>
      <c r="DD443" s="431" t="str">
        <f t="shared" si="174"/>
        <v>P7.1</v>
      </c>
      <c r="DE443" s="302" t="str">
        <f t="shared" si="175"/>
        <v>P_.1</v>
      </c>
      <c r="DF443" s="302">
        <f t="shared" si="176"/>
        <v>0</v>
      </c>
      <c r="DG443" s="328">
        <v>0</v>
      </c>
      <c r="DH443" s="328">
        <v>0</v>
      </c>
      <c r="DI443" s="328">
        <v>0</v>
      </c>
      <c r="DJ443" s="328">
        <v>0</v>
      </c>
      <c r="DK443" s="328">
        <v>0</v>
      </c>
      <c r="DL443" s="328">
        <v>0</v>
      </c>
      <c r="DM443" s="328">
        <v>0</v>
      </c>
      <c r="DN443" s="328">
        <v>0</v>
      </c>
      <c r="DO443" s="328" t="str">
        <v>20230131_1336</v>
      </c>
      <c r="DP443" s="328">
        <v>2</v>
      </c>
      <c r="EW443" s="275">
        <v>441</v>
      </c>
    </row>
    <row r="444" spans="81:153" x14ac:dyDescent="0.3">
      <c r="CD444" s="313">
        <v>0</v>
      </c>
      <c r="CE444" s="313" t="str">
        <v>P7.1a</v>
      </c>
      <c r="CF444" s="313" t="str">
        <v>Tittel for tjenesteutviklingsprosjektet
Skriv inn en tittel som er beskrivende for prosjektet - maks 100 tegn</v>
      </c>
      <c r="CG444" s="313"/>
      <c r="CH444" s="313"/>
      <c r="CI444" s="313"/>
      <c r="CJ444" s="313"/>
      <c r="CK444" s="313"/>
      <c r="CL444" s="313"/>
      <c r="CM444" s="313"/>
      <c r="CN444" s="313">
        <v>0</v>
      </c>
      <c r="CO444" s="319" t="b">
        <f t="shared" si="158"/>
        <v>0</v>
      </c>
      <c r="CP444" s="319" t="b">
        <f t="shared" si="159"/>
        <v>0</v>
      </c>
      <c r="CQ444" s="319" t="b">
        <f t="shared" si="161"/>
        <v>0</v>
      </c>
      <c r="CR444" s="319" t="b">
        <f t="shared" si="146"/>
        <v>0</v>
      </c>
      <c r="CS444" s="430" t="b">
        <f t="shared" si="150"/>
        <v>0</v>
      </c>
      <c r="CT444" s="302" t="str">
        <f t="shared" si="162"/>
        <v/>
      </c>
      <c r="CU444" s="302" t="b">
        <f t="shared" si="163"/>
        <v>1</v>
      </c>
      <c r="CV444" s="319" t="b">
        <f t="shared" si="164"/>
        <v>0</v>
      </c>
      <c r="CW444" s="302" t="str">
        <f>'Forside og oppsummering'!$K$2</f>
        <v>20230131_1336</v>
      </c>
      <c r="CX444" s="302">
        <f t="shared" si="165"/>
        <v>4</v>
      </c>
      <c r="CY444" s="302" t="str">
        <f t="shared" si="166"/>
        <v/>
      </c>
      <c r="CZ444" s="435" t="str">
        <f t="shared" si="171"/>
        <v>P7.1a</v>
      </c>
      <c r="DA444" s="330">
        <f>'Forside og oppsummering'!$E$23</f>
        <v>0</v>
      </c>
      <c r="DB444" s="302" t="str">
        <f t="shared" si="172"/>
        <v>Prosjekt 7</v>
      </c>
      <c r="DC444" s="330" t="str">
        <f t="shared" si="173"/>
        <v>Overordnede prosjektdetaljer</v>
      </c>
      <c r="DD444" s="431" t="str">
        <f t="shared" si="174"/>
        <v>P7.1a</v>
      </c>
      <c r="DE444" s="302" t="str">
        <f t="shared" si="175"/>
        <v>P_.1a</v>
      </c>
      <c r="DF444" s="302" t="str">
        <f t="shared" si="176"/>
        <v>Tittel for tjenesteutviklingsprosjektet
Skriv inn en tittel som er beskrivende for prosjektet - maks 100 tegn</v>
      </c>
      <c r="DG444" s="328">
        <v>0</v>
      </c>
      <c r="DH444" s="328">
        <v>0</v>
      </c>
      <c r="DI444" s="328">
        <v>0</v>
      </c>
      <c r="DJ444" s="328">
        <v>0</v>
      </c>
      <c r="DK444" s="328">
        <v>0</v>
      </c>
      <c r="DL444" s="328">
        <v>0</v>
      </c>
      <c r="DM444" s="328">
        <v>0</v>
      </c>
      <c r="DN444" s="328">
        <v>0</v>
      </c>
      <c r="DO444" s="328" t="str">
        <v>20230131_1336</v>
      </c>
      <c r="DP444" s="328">
        <v>4</v>
      </c>
      <c r="EW444" s="436">
        <v>442</v>
      </c>
    </row>
    <row r="445" spans="81:153" x14ac:dyDescent="0.3">
      <c r="CD445" s="313">
        <v>0</v>
      </c>
      <c r="CE445" s="313" t="str">
        <v>P7.1b</v>
      </c>
      <c r="CF445" s="313" t="str">
        <v>Er dette videreføring av et eksisterende tjenesteutviklingsprosjekt?
(Ja/Nei)</v>
      </c>
      <c r="CG445" s="313"/>
      <c r="CH445" s="313"/>
      <c r="CI445" s="313"/>
      <c r="CJ445" s="313"/>
      <c r="CK445" s="313"/>
      <c r="CL445" s="313"/>
      <c r="CM445" s="313"/>
      <c r="CN445" s="313">
        <v>0</v>
      </c>
      <c r="CO445" s="319" t="b">
        <f t="shared" si="158"/>
        <v>0</v>
      </c>
      <c r="CP445" s="319" t="b">
        <f t="shared" si="159"/>
        <v>0</v>
      </c>
      <c r="CQ445" s="319" t="b">
        <f t="shared" si="161"/>
        <v>0</v>
      </c>
      <c r="CR445" s="319" t="b">
        <f t="shared" si="146"/>
        <v>0</v>
      </c>
      <c r="CS445" s="430" t="b">
        <f t="shared" si="150"/>
        <v>0</v>
      </c>
      <c r="CT445" s="302" t="str">
        <f t="shared" si="162"/>
        <v/>
      </c>
      <c r="CU445" s="302" t="b">
        <f t="shared" si="163"/>
        <v>1</v>
      </c>
      <c r="CV445" s="319" t="b">
        <f t="shared" si="164"/>
        <v>0</v>
      </c>
      <c r="CW445" s="302" t="str">
        <f>'Forside og oppsummering'!$K$2</f>
        <v>20230131_1336</v>
      </c>
      <c r="CX445" s="302">
        <f t="shared" si="165"/>
        <v>4</v>
      </c>
      <c r="CY445" s="302" t="str">
        <f t="shared" si="166"/>
        <v/>
      </c>
      <c r="CZ445" s="435" t="str">
        <f t="shared" si="171"/>
        <v>P7.1b</v>
      </c>
      <c r="DA445" s="330">
        <f>'Forside og oppsummering'!$E$23</f>
        <v>0</v>
      </c>
      <c r="DB445" s="302" t="str">
        <f t="shared" si="172"/>
        <v>Prosjekt 7</v>
      </c>
      <c r="DC445" s="330" t="str">
        <f t="shared" si="173"/>
        <v>Overordnede prosjektdetaljer</v>
      </c>
      <c r="DD445" s="431" t="str">
        <f t="shared" si="174"/>
        <v>P7.1b</v>
      </c>
      <c r="DE445" s="302" t="str">
        <f t="shared" si="175"/>
        <v>P_.1b</v>
      </c>
      <c r="DF445" s="302" t="str">
        <f t="shared" si="176"/>
        <v>Er dette videreføring av et eksisterende tjenesteutviklingsprosjekt?
(Ja/Nei)</v>
      </c>
      <c r="DG445" s="328">
        <v>0</v>
      </c>
      <c r="DH445" s="328">
        <v>0</v>
      </c>
      <c r="DI445" s="328">
        <v>0</v>
      </c>
      <c r="DJ445" s="328">
        <v>0</v>
      </c>
      <c r="DK445" s="328">
        <v>0</v>
      </c>
      <c r="DL445" s="328">
        <v>0</v>
      </c>
      <c r="DM445" s="328">
        <v>0</v>
      </c>
      <c r="DN445" s="328">
        <v>0</v>
      </c>
      <c r="DO445" s="328" t="str">
        <v>20230131_1336</v>
      </c>
      <c r="DP445" s="328">
        <v>4</v>
      </c>
      <c r="EW445" s="275">
        <v>443</v>
      </c>
    </row>
    <row r="446" spans="81:153" x14ac:dyDescent="0.3">
      <c r="CD446" s="313">
        <v>0</v>
      </c>
      <c r="CE446" s="313" t="str">
        <v>P7.1c</v>
      </c>
      <c r="CF446" s="313" t="str">
        <v>Estimert startdato for tjenesteutviklingsprosjektet</v>
      </c>
      <c r="CG446" s="313"/>
      <c r="CH446" s="313"/>
      <c r="CI446" s="313"/>
      <c r="CJ446" s="313"/>
      <c r="CK446" s="313"/>
      <c r="CL446" s="313"/>
      <c r="CM446" s="313"/>
      <c r="CN446" s="313">
        <v>0</v>
      </c>
      <c r="CO446" s="319" t="b">
        <f t="shared" si="158"/>
        <v>0</v>
      </c>
      <c r="CP446" s="319" t="b">
        <f t="shared" si="159"/>
        <v>0</v>
      </c>
      <c r="CQ446" s="319" t="b">
        <f t="shared" si="161"/>
        <v>0</v>
      </c>
      <c r="CR446" s="319" t="b">
        <f t="shared" si="146"/>
        <v>0</v>
      </c>
      <c r="CS446" s="430" t="b">
        <f t="shared" si="150"/>
        <v>0</v>
      </c>
      <c r="CT446" s="302" t="str">
        <f t="shared" si="162"/>
        <v/>
      </c>
      <c r="CU446" s="302" t="b">
        <f t="shared" si="163"/>
        <v>1</v>
      </c>
      <c r="CV446" s="319" t="b">
        <f t="shared" si="164"/>
        <v>0</v>
      </c>
      <c r="CW446" s="302" t="str">
        <f>'Forside og oppsummering'!$K$2</f>
        <v>20230131_1336</v>
      </c>
      <c r="CX446" s="302">
        <f t="shared" si="165"/>
        <v>4</v>
      </c>
      <c r="CY446" s="302" t="str">
        <f t="shared" si="166"/>
        <v/>
      </c>
      <c r="CZ446" s="435" t="str">
        <f t="shared" si="171"/>
        <v>P7.1c</v>
      </c>
      <c r="DA446" s="330">
        <f>'Forside og oppsummering'!$E$23</f>
        <v>0</v>
      </c>
      <c r="DB446" s="302" t="str">
        <f t="shared" si="172"/>
        <v>Prosjekt 7</v>
      </c>
      <c r="DC446" s="330" t="str">
        <f t="shared" si="173"/>
        <v>Overordnede prosjektdetaljer</v>
      </c>
      <c r="DD446" s="431" t="str">
        <f t="shared" si="174"/>
        <v>P7.1c</v>
      </c>
      <c r="DE446" s="302" t="str">
        <f t="shared" si="175"/>
        <v>P_.1c</v>
      </c>
      <c r="DF446" s="302" t="str">
        <f t="shared" si="176"/>
        <v>Estimert startdato for tjenesteutviklingsprosjektet</v>
      </c>
      <c r="DG446" s="328">
        <v>0</v>
      </c>
      <c r="DH446" s="328">
        <v>0</v>
      </c>
      <c r="DI446" s="328">
        <v>0</v>
      </c>
      <c r="DJ446" s="328">
        <v>0</v>
      </c>
      <c r="DK446" s="328">
        <v>0</v>
      </c>
      <c r="DL446" s="328">
        <v>0</v>
      </c>
      <c r="DM446" s="328">
        <v>0</v>
      </c>
      <c r="DN446" s="328">
        <v>0</v>
      </c>
      <c r="DO446" s="328" t="str">
        <v>20230131_1336</v>
      </c>
      <c r="DP446" s="328">
        <v>4</v>
      </c>
      <c r="EW446" s="275">
        <v>444</v>
      </c>
    </row>
    <row r="447" spans="81:153" x14ac:dyDescent="0.3">
      <c r="CD447" s="313">
        <v>0</v>
      </c>
      <c r="CE447" s="313" t="str">
        <v>P7.1d</v>
      </c>
      <c r="CF447"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447" s="313"/>
      <c r="CH447" s="313"/>
      <c r="CI447" s="313"/>
      <c r="CJ447" s="313"/>
      <c r="CK447" s="313"/>
      <c r="CL447" s="313"/>
      <c r="CM447" s="313"/>
      <c r="CN447" s="313">
        <v>0</v>
      </c>
      <c r="CO447" s="319" t="b">
        <f t="shared" si="158"/>
        <v>0</v>
      </c>
      <c r="CP447" s="319" t="b">
        <f t="shared" si="159"/>
        <v>0</v>
      </c>
      <c r="CQ447" s="319" t="b">
        <f t="shared" si="161"/>
        <v>0</v>
      </c>
      <c r="CR447" s="319" t="b">
        <f t="shared" si="146"/>
        <v>0</v>
      </c>
      <c r="CS447" s="430" t="b">
        <f t="shared" si="150"/>
        <v>0</v>
      </c>
      <c r="CT447" s="302" t="str">
        <f t="shared" si="162"/>
        <v/>
      </c>
      <c r="CU447" s="302" t="b">
        <f t="shared" si="163"/>
        <v>1</v>
      </c>
      <c r="CV447" s="319" t="b">
        <f t="shared" si="164"/>
        <v>0</v>
      </c>
      <c r="CW447" s="302" t="str">
        <f>'Forside og oppsummering'!$K$2</f>
        <v>20230131_1336</v>
      </c>
      <c r="CX447" s="302">
        <f t="shared" si="165"/>
        <v>4</v>
      </c>
      <c r="CY447" s="302" t="str">
        <f t="shared" si="166"/>
        <v/>
      </c>
      <c r="CZ447" s="435" t="str">
        <f t="shared" si="171"/>
        <v>P7.1d</v>
      </c>
      <c r="DA447" s="330">
        <f>'Forside og oppsummering'!$E$23</f>
        <v>0</v>
      </c>
      <c r="DB447" s="302" t="str">
        <f t="shared" si="172"/>
        <v>Prosjekt 7</v>
      </c>
      <c r="DC447" s="330" t="str">
        <f t="shared" si="173"/>
        <v>Overordnede prosjektdetaljer</v>
      </c>
      <c r="DD447" s="431" t="str">
        <f t="shared" si="174"/>
        <v>P7.1d</v>
      </c>
      <c r="DE447" s="302" t="str">
        <f t="shared" si="175"/>
        <v>P_.1d</v>
      </c>
      <c r="DF447" s="302" t="str">
        <f t="shared" si="176"/>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447" s="328">
        <v>0</v>
      </c>
      <c r="DH447" s="328">
        <v>0</v>
      </c>
      <c r="DI447" s="328">
        <v>0</v>
      </c>
      <c r="DJ447" s="328">
        <v>0</v>
      </c>
      <c r="DK447" s="328">
        <v>0</v>
      </c>
      <c r="DL447" s="328">
        <v>0</v>
      </c>
      <c r="DM447" s="328">
        <v>0</v>
      </c>
      <c r="DN447" s="328">
        <v>0</v>
      </c>
      <c r="DO447" s="328" t="str">
        <v>20230131_1336</v>
      </c>
      <c r="DP447" s="328">
        <v>4</v>
      </c>
      <c r="EW447" s="275">
        <v>445</v>
      </c>
    </row>
    <row r="448" spans="81:153" x14ac:dyDescent="0.3">
      <c r="CD448" s="313">
        <v>0</v>
      </c>
      <c r="CE448" s="313" t="str">
        <v>P7.1e</v>
      </c>
      <c r="CF448"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448" s="313"/>
      <c r="CH448" s="313"/>
      <c r="CI448" s="313"/>
      <c r="CJ448" s="313"/>
      <c r="CK448" s="313"/>
      <c r="CL448" s="313"/>
      <c r="CM448" s="313"/>
      <c r="CN448" s="313">
        <v>0</v>
      </c>
      <c r="CO448" s="319" t="b">
        <f t="shared" si="158"/>
        <v>0</v>
      </c>
      <c r="CP448" s="319" t="b">
        <f t="shared" si="159"/>
        <v>0</v>
      </c>
      <c r="CQ448" s="319" t="b">
        <f t="shared" si="161"/>
        <v>0</v>
      </c>
      <c r="CR448" s="319" t="b">
        <f t="shared" si="146"/>
        <v>0</v>
      </c>
      <c r="CS448" s="430" t="b">
        <f t="shared" si="150"/>
        <v>0</v>
      </c>
      <c r="CT448" s="302" t="str">
        <f t="shared" si="162"/>
        <v/>
      </c>
      <c r="CU448" s="302" t="b">
        <f t="shared" si="163"/>
        <v>1</v>
      </c>
      <c r="CV448" s="319" t="b">
        <f t="shared" si="164"/>
        <v>0</v>
      </c>
      <c r="CW448" s="302" t="str">
        <f>'Forside og oppsummering'!$K$2</f>
        <v>20230131_1336</v>
      </c>
      <c r="CX448" s="302">
        <f t="shared" si="165"/>
        <v>4</v>
      </c>
      <c r="CY448" s="302" t="str">
        <f t="shared" si="166"/>
        <v/>
      </c>
      <c r="CZ448" s="435" t="str">
        <f t="shared" si="171"/>
        <v>P7.1e</v>
      </c>
      <c r="DA448" s="330">
        <f>'Forside og oppsummering'!$E$23</f>
        <v>0</v>
      </c>
      <c r="DB448" s="302" t="str">
        <f t="shared" si="172"/>
        <v>Prosjekt 7</v>
      </c>
      <c r="DC448" s="330" t="str">
        <f t="shared" si="173"/>
        <v>Overordnede prosjektdetaljer</v>
      </c>
      <c r="DD448" s="431" t="str">
        <f t="shared" si="174"/>
        <v>P7.1e</v>
      </c>
      <c r="DE448" s="302" t="str">
        <f t="shared" si="175"/>
        <v>P_.1e</v>
      </c>
      <c r="DF448" s="302" t="str">
        <f t="shared" si="176"/>
        <v>Status for tjenesteutviklingsprosjektet
- Besvares dersom dette er videreføring av et eksisterende tjenesteutviklingsprosjekt 
- Beskriv kort hva som er status for tjenesteutviklingsprosjektet og hvordan det går sammenlignet med den opprinnelige fremdriftsplanen</v>
      </c>
      <c r="DG448" s="328">
        <v>0</v>
      </c>
      <c r="DH448" s="328">
        <v>0</v>
      </c>
      <c r="DI448" s="328">
        <v>0</v>
      </c>
      <c r="DJ448" s="328">
        <v>0</v>
      </c>
      <c r="DK448" s="328">
        <v>0</v>
      </c>
      <c r="DL448" s="328">
        <v>0</v>
      </c>
      <c r="DM448" s="328">
        <v>0</v>
      </c>
      <c r="DN448" s="328">
        <v>0</v>
      </c>
      <c r="DO448" s="328" t="str">
        <v>20230131_1336</v>
      </c>
      <c r="DP448" s="328">
        <v>4</v>
      </c>
      <c r="EW448" s="275">
        <v>446</v>
      </c>
    </row>
    <row r="449" spans="82:153" x14ac:dyDescent="0.3">
      <c r="CD449" s="313">
        <v>0</v>
      </c>
      <c r="CE449" s="313">
        <v>0</v>
      </c>
      <c r="CF449" s="313">
        <v>0</v>
      </c>
      <c r="CG449" s="313"/>
      <c r="CH449" s="313"/>
      <c r="CI449" s="313"/>
      <c r="CJ449" s="313"/>
      <c r="CK449" s="313"/>
      <c r="CL449" s="313"/>
      <c r="CM449" s="313"/>
      <c r="CN449" s="313">
        <v>0</v>
      </c>
      <c r="CO449" s="319" t="b">
        <f t="shared" si="158"/>
        <v>0</v>
      </c>
      <c r="CP449" s="319" t="b">
        <f t="shared" si="159"/>
        <v>0</v>
      </c>
      <c r="CQ449" s="319" t="b">
        <f t="shared" si="161"/>
        <v>0</v>
      </c>
      <c r="CR449" s="319" t="b">
        <f t="shared" si="146"/>
        <v>1</v>
      </c>
      <c r="CS449" s="430" t="b">
        <f t="shared" si="150"/>
        <v>1</v>
      </c>
      <c r="CT449" s="302" t="str">
        <f t="shared" si="162"/>
        <v/>
      </c>
      <c r="CU449" s="302" t="b">
        <f t="shared" si="163"/>
        <v>1</v>
      </c>
      <c r="CV449" s="319" t="b">
        <f t="shared" si="164"/>
        <v>0</v>
      </c>
      <c r="CW449" s="302" t="str">
        <f>'Forside og oppsummering'!$K$2</f>
        <v>20230131_1336</v>
      </c>
      <c r="CX449" s="302">
        <f t="shared" si="165"/>
        <v>6</v>
      </c>
      <c r="CY449" s="302" t="str">
        <f t="shared" si="166"/>
        <v/>
      </c>
      <c r="CZ449" s="435">
        <f t="shared" si="171"/>
        <v>0</v>
      </c>
      <c r="DA449" s="330">
        <f>'Forside og oppsummering'!$E$23</f>
        <v>0</v>
      </c>
      <c r="DB449" s="302" t="str">
        <f t="shared" si="172"/>
        <v>Prosjekt 7</v>
      </c>
      <c r="DC449" s="330" t="str">
        <f t="shared" si="173"/>
        <v>Overordnede prosjektdetaljer</v>
      </c>
      <c r="DD449" s="431" t="str">
        <f t="shared" si="174"/>
        <v>P7.1e_end</v>
      </c>
      <c r="DE449" s="302" t="str">
        <f t="shared" si="175"/>
        <v>P_.1e_end</v>
      </c>
      <c r="DF449" s="302" t="str">
        <f t="shared" si="176"/>
        <v/>
      </c>
      <c r="DG449" s="328">
        <v>0</v>
      </c>
      <c r="DH449" s="328">
        <v>0</v>
      </c>
      <c r="DI449" s="328">
        <v>0</v>
      </c>
      <c r="DJ449" s="328">
        <v>0</v>
      </c>
      <c r="DK449" s="328">
        <v>0</v>
      </c>
      <c r="DL449" s="328">
        <v>0</v>
      </c>
      <c r="DM449" s="328">
        <v>0</v>
      </c>
      <c r="DN449" s="328">
        <v>0</v>
      </c>
      <c r="DO449" s="328" t="str">
        <v>20230131_1336</v>
      </c>
      <c r="DP449" s="328">
        <v>6</v>
      </c>
      <c r="EW449" s="275">
        <v>447</v>
      </c>
    </row>
    <row r="450" spans="82:153" x14ac:dyDescent="0.3">
      <c r="CD450" s="313" t="str">
        <v>P7.2</v>
      </c>
      <c r="CE450" s="313" t="str">
        <v>Tema for tjenesteutviklingsprosjekt 7.</v>
      </c>
      <c r="CF450" s="313">
        <v>0</v>
      </c>
      <c r="CG450" s="313"/>
      <c r="CH450" s="313"/>
      <c r="CI450" s="313"/>
      <c r="CJ450" s="313"/>
      <c r="CK450" s="313"/>
      <c r="CL450" s="313"/>
      <c r="CM450" s="313"/>
      <c r="CN450" s="313">
        <v>0</v>
      </c>
      <c r="CO450" s="319" t="b">
        <f t="shared" si="158"/>
        <v>1</v>
      </c>
      <c r="CP450" s="319" t="b">
        <f t="shared" si="159"/>
        <v>0</v>
      </c>
      <c r="CQ450" s="319" t="b">
        <f t="shared" si="161"/>
        <v>0</v>
      </c>
      <c r="CR450" s="319" t="b">
        <f t="shared" si="146"/>
        <v>0</v>
      </c>
      <c r="CS450" s="430" t="b">
        <f t="shared" si="150"/>
        <v>0</v>
      </c>
      <c r="CT450" s="302" t="str">
        <f t="shared" si="162"/>
        <v/>
      </c>
      <c r="CU450" s="302" t="b">
        <f t="shared" si="163"/>
        <v>1</v>
      </c>
      <c r="CV450" s="319" t="b">
        <f t="shared" si="164"/>
        <v>0</v>
      </c>
      <c r="CW450" s="302" t="str">
        <f>'Forside og oppsummering'!$K$2</f>
        <v>20230131_1336</v>
      </c>
      <c r="CX450" s="302">
        <f t="shared" si="165"/>
        <v>2</v>
      </c>
      <c r="CY450" s="302" t="str">
        <f t="shared" si="166"/>
        <v/>
      </c>
      <c r="CZ450" s="435" t="str">
        <f t="shared" si="171"/>
        <v>P7.2</v>
      </c>
      <c r="DA450" s="330">
        <f>'Forside og oppsummering'!$E$23</f>
        <v>0</v>
      </c>
      <c r="DB450" s="302" t="str">
        <f t="shared" si="172"/>
        <v>Prosjekt 7</v>
      </c>
      <c r="DC450" s="330" t="str">
        <f t="shared" si="173"/>
        <v>Tema for tjenesteutviklingsprosjekt 7.</v>
      </c>
      <c r="DD450" s="431" t="str">
        <f t="shared" si="174"/>
        <v>P7.2</v>
      </c>
      <c r="DE450" s="302" t="str">
        <f t="shared" si="175"/>
        <v>P_.2</v>
      </c>
      <c r="DF450" s="302">
        <f t="shared" si="176"/>
        <v>0</v>
      </c>
      <c r="DG450" s="328">
        <v>0</v>
      </c>
      <c r="DH450" s="328">
        <v>0</v>
      </c>
      <c r="DI450" s="328">
        <v>0</v>
      </c>
      <c r="DJ450" s="328">
        <v>0</v>
      </c>
      <c r="DK450" s="328">
        <v>0</v>
      </c>
      <c r="DL450" s="328">
        <v>0</v>
      </c>
      <c r="DM450" s="328">
        <v>0</v>
      </c>
      <c r="DN450" s="328">
        <v>0</v>
      </c>
      <c r="DO450" s="328" t="str">
        <v>20230131_1336</v>
      </c>
      <c r="DP450" s="328">
        <v>2</v>
      </c>
      <c r="EW450" s="275">
        <v>448</v>
      </c>
    </row>
    <row r="451" spans="82:153" x14ac:dyDescent="0.3">
      <c r="CD451" s="313">
        <v>0</v>
      </c>
      <c r="CE451" s="313" t="str">
        <v>Det er kun mulig å markere et tema. Velg temaet som er mest dekkende for prosjektets innretning med "Ja".</v>
      </c>
      <c r="CF451" s="313">
        <v>0</v>
      </c>
      <c r="CG451" s="313"/>
      <c r="CH451" s="313"/>
      <c r="CI451" s="313"/>
      <c r="CJ451" s="313"/>
      <c r="CK451" s="313"/>
      <c r="CL451" s="313"/>
      <c r="CM451" s="313"/>
      <c r="CN451" s="313">
        <v>0</v>
      </c>
      <c r="CO451" s="319" t="b">
        <f t="shared" si="158"/>
        <v>0</v>
      </c>
      <c r="CP451" s="319" t="b">
        <f t="shared" si="159"/>
        <v>0</v>
      </c>
      <c r="CQ451" s="319" t="b">
        <f t="shared" si="161"/>
        <v>0</v>
      </c>
      <c r="CR451" s="319" t="b">
        <f t="shared" ref="CR451:CR514" si="177">AND(CD451=0,OR(CE451=0,CF451=0))</f>
        <v>1</v>
      </c>
      <c r="CS451" s="430" t="b">
        <f t="shared" si="150"/>
        <v>0</v>
      </c>
      <c r="CT451" s="302" t="str">
        <f t="shared" si="162"/>
        <v/>
      </c>
      <c r="CU451" s="302" t="b">
        <f t="shared" si="163"/>
        <v>1</v>
      </c>
      <c r="CV451" s="319" t="b">
        <f t="shared" si="164"/>
        <v>0</v>
      </c>
      <c r="CW451" s="302" t="str">
        <f>'Forside og oppsummering'!$K$2</f>
        <v>20230131_1336</v>
      </c>
      <c r="CX451" s="302">
        <f t="shared" si="165"/>
        <v>4</v>
      </c>
      <c r="CY451" s="302" t="str">
        <f t="shared" si="166"/>
        <v/>
      </c>
      <c r="CZ451" s="435" t="str">
        <f t="shared" si="171"/>
        <v>Det er kun mulig å markere et tema. Velg temaet som er mest dekkende for prosjektets innretning med "Ja".</v>
      </c>
      <c r="DA451" s="330">
        <f>'Forside og oppsummering'!$E$23</f>
        <v>0</v>
      </c>
      <c r="DB451" s="302" t="str">
        <f t="shared" si="172"/>
        <v>Prosjekt 7</v>
      </c>
      <c r="DC451" s="330" t="str">
        <f t="shared" si="173"/>
        <v>Tema for tjenesteutviklingsprosjekt 7.</v>
      </c>
      <c r="DD451" s="431" t="str">
        <f t="shared" si="174"/>
        <v>Det er kun mulig å markere et tema. Velg temaet som er mest dekkende for prosjektets innretning med "Ja".</v>
      </c>
      <c r="DE451" s="302" t="str">
        <f t="shared" si="175"/>
        <v>P_t er kun mulig å markere et tema. Velg temaet som er mest dekkende for prosjektets innretning med "Ja".</v>
      </c>
      <c r="DF451" s="302">
        <f t="shared" si="176"/>
        <v>0</v>
      </c>
      <c r="DG451" s="328">
        <v>0</v>
      </c>
      <c r="DH451" s="328">
        <v>0</v>
      </c>
      <c r="DI451" s="328">
        <v>0</v>
      </c>
      <c r="DJ451" s="328">
        <v>0</v>
      </c>
      <c r="DK451" s="328">
        <v>0</v>
      </c>
      <c r="DL451" s="328">
        <v>0</v>
      </c>
      <c r="DM451" s="328">
        <v>0</v>
      </c>
      <c r="DN451" s="328">
        <v>0</v>
      </c>
      <c r="DO451" s="328" t="str">
        <v>20230131_1336</v>
      </c>
      <c r="DP451" s="328">
        <v>4</v>
      </c>
      <c r="EW451" s="436">
        <v>449</v>
      </c>
    </row>
    <row r="452" spans="82:153" x14ac:dyDescent="0.3">
      <c r="CD452" s="313">
        <v>0</v>
      </c>
      <c r="CE452" s="313" t="str">
        <v>P7.2a</v>
      </c>
      <c r="CF452" s="313" t="str">
        <v>Heltid og faste stillinger</v>
      </c>
      <c r="CG452" s="313"/>
      <c r="CH452" s="313"/>
      <c r="CI452" s="313"/>
      <c r="CJ452" s="313"/>
      <c r="CK452" s="313"/>
      <c r="CL452" s="313"/>
      <c r="CM452" s="313"/>
      <c r="CN452" s="313">
        <v>0</v>
      </c>
      <c r="CO452" s="319" t="b">
        <f t="shared" si="158"/>
        <v>0</v>
      </c>
      <c r="CP452" s="319" t="b">
        <f t="shared" si="159"/>
        <v>0</v>
      </c>
      <c r="CQ452" s="319" t="b">
        <f t="shared" si="161"/>
        <v>0</v>
      </c>
      <c r="CR452" s="319" t="b">
        <f t="shared" si="177"/>
        <v>0</v>
      </c>
      <c r="CS452" s="430" t="b">
        <f t="shared" si="150"/>
        <v>0</v>
      </c>
      <c r="CT452" s="302" t="str">
        <f t="shared" si="162"/>
        <v/>
      </c>
      <c r="CU452" s="302" t="b">
        <f t="shared" si="163"/>
        <v>1</v>
      </c>
      <c r="CV452" s="319" t="b">
        <f t="shared" si="164"/>
        <v>0</v>
      </c>
      <c r="CW452" s="302" t="str">
        <f>'Forside og oppsummering'!$K$2</f>
        <v>20230131_1336</v>
      </c>
      <c r="CX452" s="302">
        <f t="shared" si="165"/>
        <v>4</v>
      </c>
      <c r="CY452" s="302" t="str">
        <f t="shared" si="166"/>
        <v/>
      </c>
      <c r="CZ452" s="435" t="str">
        <f t="shared" si="171"/>
        <v>P7.2a</v>
      </c>
      <c r="DA452" s="330">
        <f>'Forside og oppsummering'!$E$23</f>
        <v>0</v>
      </c>
      <c r="DB452" s="302" t="str">
        <f t="shared" si="172"/>
        <v>Prosjekt 7</v>
      </c>
      <c r="DC452" s="330" t="str">
        <f t="shared" si="173"/>
        <v>Tema for tjenesteutviklingsprosjekt 7.</v>
      </c>
      <c r="DD452" s="431" t="str">
        <f t="shared" si="174"/>
        <v>P7.2a</v>
      </c>
      <c r="DE452" s="302" t="str">
        <f t="shared" si="175"/>
        <v>P_.2a</v>
      </c>
      <c r="DF452" s="302" t="str">
        <f t="shared" si="176"/>
        <v>Heltid og faste stillinger</v>
      </c>
      <c r="DG452" s="328">
        <v>0</v>
      </c>
      <c r="DH452" s="328">
        <v>0</v>
      </c>
      <c r="DI452" s="328">
        <v>0</v>
      </c>
      <c r="DJ452" s="328">
        <v>0</v>
      </c>
      <c r="DK452" s="328">
        <v>0</v>
      </c>
      <c r="DL452" s="328">
        <v>0</v>
      </c>
      <c r="DM452" s="328">
        <v>0</v>
      </c>
      <c r="DN452" s="328">
        <v>0</v>
      </c>
      <c r="DO452" s="328" t="str">
        <v>20230131_1336</v>
      </c>
      <c r="DP452" s="328">
        <v>4</v>
      </c>
      <c r="EW452" s="275">
        <v>450</v>
      </c>
    </row>
    <row r="453" spans="82:153" x14ac:dyDescent="0.3">
      <c r="CD453" s="313">
        <v>0</v>
      </c>
      <c r="CE453" s="313" t="str">
        <v>P7.2b</v>
      </c>
      <c r="CF453" s="313" t="str">
        <v>Brukermedvirkning og samspill med pårørende</v>
      </c>
      <c r="CG453" s="313"/>
      <c r="CH453" s="313"/>
      <c r="CI453" s="313"/>
      <c r="CJ453" s="313"/>
      <c r="CK453" s="313"/>
      <c r="CL453" s="313"/>
      <c r="CM453" s="313"/>
      <c r="CN453" s="313">
        <v>0</v>
      </c>
      <c r="CO453" s="319" t="b">
        <f t="shared" si="158"/>
        <v>0</v>
      </c>
      <c r="CP453" s="319" t="b">
        <f t="shared" si="159"/>
        <v>0</v>
      </c>
      <c r="CQ453" s="319" t="b">
        <f t="shared" si="161"/>
        <v>0</v>
      </c>
      <c r="CR453" s="319" t="b">
        <f t="shared" si="177"/>
        <v>0</v>
      </c>
      <c r="CS453" s="430" t="b">
        <f t="shared" ref="CS453:CS516" si="178">OR(CO454,CF451="Søknad")</f>
        <v>0</v>
      </c>
      <c r="CT453" s="302" t="str">
        <f t="shared" si="162"/>
        <v/>
      </c>
      <c r="CU453" s="302" t="b">
        <f t="shared" si="163"/>
        <v>1</v>
      </c>
      <c r="CV453" s="319" t="b">
        <f t="shared" si="164"/>
        <v>0</v>
      </c>
      <c r="CW453" s="302" t="str">
        <f>'Forside og oppsummering'!$K$2</f>
        <v>20230131_1336</v>
      </c>
      <c r="CX453" s="302">
        <f t="shared" si="165"/>
        <v>4</v>
      </c>
      <c r="CY453" s="302" t="str">
        <f t="shared" si="166"/>
        <v/>
      </c>
      <c r="CZ453" s="435" t="str">
        <f t="shared" si="171"/>
        <v>P7.2b</v>
      </c>
      <c r="DA453" s="330">
        <f>'Forside og oppsummering'!$E$23</f>
        <v>0</v>
      </c>
      <c r="DB453" s="302" t="str">
        <f t="shared" si="172"/>
        <v>Prosjekt 7</v>
      </c>
      <c r="DC453" s="330" t="str">
        <f t="shared" si="173"/>
        <v>Tema for tjenesteutviklingsprosjekt 7.</v>
      </c>
      <c r="DD453" s="431" t="str">
        <f t="shared" si="174"/>
        <v>P7.2b</v>
      </c>
      <c r="DE453" s="302" t="str">
        <f t="shared" si="175"/>
        <v>P_.2b</v>
      </c>
      <c r="DF453" s="302" t="str">
        <f t="shared" si="176"/>
        <v>Brukermedvirkning og samspill med pårørende</v>
      </c>
      <c r="DG453" s="328">
        <v>0</v>
      </c>
      <c r="DH453" s="328">
        <v>0</v>
      </c>
      <c r="DI453" s="328">
        <v>0</v>
      </c>
      <c r="DJ453" s="328">
        <v>0</v>
      </c>
      <c r="DK453" s="328">
        <v>0</v>
      </c>
      <c r="DL453" s="328">
        <v>0</v>
      </c>
      <c r="DM453" s="328">
        <v>0</v>
      </c>
      <c r="DN453" s="328">
        <v>0</v>
      </c>
      <c r="DO453" s="328" t="str">
        <v>20230131_1336</v>
      </c>
      <c r="DP453" s="328">
        <v>4</v>
      </c>
      <c r="EW453" s="275">
        <v>451</v>
      </c>
    </row>
    <row r="454" spans="82:153" x14ac:dyDescent="0.3">
      <c r="CD454" s="313">
        <v>0</v>
      </c>
      <c r="CE454" s="313" t="str">
        <v>P7.2c</v>
      </c>
      <c r="CF454" s="313" t="str">
        <v>Ledelse og fagutvikling</v>
      </c>
      <c r="CG454" s="313"/>
      <c r="CH454" s="313"/>
      <c r="CI454" s="313"/>
      <c r="CJ454" s="313"/>
      <c r="CK454" s="313"/>
      <c r="CL454" s="313"/>
      <c r="CM454" s="313"/>
      <c r="CN454" s="313">
        <v>0</v>
      </c>
      <c r="CO454" s="319" t="b">
        <f t="shared" ref="CO454:CO517" si="179">CD454&gt;""</f>
        <v>0</v>
      </c>
      <c r="CP454" s="319" t="b">
        <f t="shared" ref="CP454:CP517" si="180">OR(CF453="Søknad",CF452="Søknad")</f>
        <v>0</v>
      </c>
      <c r="CQ454" s="319" t="b">
        <f t="shared" si="161"/>
        <v>0</v>
      </c>
      <c r="CR454" s="319" t="b">
        <f t="shared" si="177"/>
        <v>0</v>
      </c>
      <c r="CS454" s="430" t="b">
        <f t="shared" si="178"/>
        <v>0</v>
      </c>
      <c r="CT454" s="302" t="str">
        <f t="shared" si="162"/>
        <v/>
      </c>
      <c r="CU454" s="302" t="b">
        <f t="shared" si="163"/>
        <v>1</v>
      </c>
      <c r="CV454" s="319" t="b">
        <f t="shared" si="164"/>
        <v>0</v>
      </c>
      <c r="CW454" s="302" t="str">
        <f>'Forside og oppsummering'!$K$2</f>
        <v>20230131_1336</v>
      </c>
      <c r="CX454" s="302">
        <f t="shared" si="165"/>
        <v>4</v>
      </c>
      <c r="CY454" s="302" t="str">
        <f t="shared" si="166"/>
        <v/>
      </c>
      <c r="CZ454" s="435" t="str">
        <f t="shared" si="171"/>
        <v>P7.2c</v>
      </c>
      <c r="DA454" s="330">
        <f>'Forside og oppsummering'!$E$23</f>
        <v>0</v>
      </c>
      <c r="DB454" s="302" t="str">
        <f t="shared" si="172"/>
        <v>Prosjekt 7</v>
      </c>
      <c r="DC454" s="330" t="str">
        <f t="shared" si="173"/>
        <v>Tema for tjenesteutviklingsprosjekt 7.</v>
      </c>
      <c r="DD454" s="431" t="str">
        <f t="shared" si="174"/>
        <v>P7.2c</v>
      </c>
      <c r="DE454" s="302" t="str">
        <f t="shared" si="175"/>
        <v>P_.2c</v>
      </c>
      <c r="DF454" s="302" t="str">
        <f t="shared" si="176"/>
        <v>Ledelse og fagutvikling</v>
      </c>
      <c r="DG454" s="328">
        <v>0</v>
      </c>
      <c r="DH454" s="328">
        <v>0</v>
      </c>
      <c r="DI454" s="328">
        <v>0</v>
      </c>
      <c r="DJ454" s="328">
        <v>0</v>
      </c>
      <c r="DK454" s="328">
        <v>0</v>
      </c>
      <c r="DL454" s="328">
        <v>0</v>
      </c>
      <c r="DM454" s="328">
        <v>0</v>
      </c>
      <c r="DN454" s="328">
        <v>0</v>
      </c>
      <c r="DO454" s="328" t="str">
        <v>20230131_1336</v>
      </c>
      <c r="DP454" s="328">
        <v>4</v>
      </c>
      <c r="EW454" s="275">
        <v>452</v>
      </c>
    </row>
    <row r="455" spans="82:153" x14ac:dyDescent="0.3">
      <c r="CD455" s="313">
        <v>0</v>
      </c>
      <c r="CE455" s="313" t="str">
        <v>P7.2d</v>
      </c>
      <c r="CF455" s="313" t="str">
        <v>Strategisk kompetanseutvikling og livslang læring</v>
      </c>
      <c r="CG455" s="313"/>
      <c r="CH455" s="313"/>
      <c r="CI455" s="313"/>
      <c r="CJ455" s="313"/>
      <c r="CK455" s="313"/>
      <c r="CL455" s="313"/>
      <c r="CM455" s="313"/>
      <c r="CN455" s="313">
        <v>0</v>
      </c>
      <c r="CO455" s="319" t="b">
        <f t="shared" si="179"/>
        <v>0</v>
      </c>
      <c r="CP455" s="319" t="b">
        <f t="shared" si="180"/>
        <v>0</v>
      </c>
      <c r="CQ455" s="319" t="b">
        <f t="shared" si="161"/>
        <v>0</v>
      </c>
      <c r="CR455" s="319" t="b">
        <f t="shared" si="177"/>
        <v>0</v>
      </c>
      <c r="CS455" s="430" t="b">
        <f t="shared" si="178"/>
        <v>0</v>
      </c>
      <c r="CT455" s="302" t="str">
        <f t="shared" si="162"/>
        <v/>
      </c>
      <c r="CU455" s="302" t="b">
        <f t="shared" si="163"/>
        <v>1</v>
      </c>
      <c r="CV455" s="319" t="b">
        <f t="shared" si="164"/>
        <v>0</v>
      </c>
      <c r="CW455" s="302" t="str">
        <f>'Forside og oppsummering'!$K$2</f>
        <v>20230131_1336</v>
      </c>
      <c r="CX455" s="302">
        <f t="shared" si="165"/>
        <v>4</v>
      </c>
      <c r="CY455" s="302" t="str">
        <f t="shared" si="166"/>
        <v/>
      </c>
      <c r="CZ455" s="435" t="str">
        <f t="shared" si="171"/>
        <v>P7.2d</v>
      </c>
      <c r="DA455" s="330">
        <f>'Forside og oppsummering'!$E$23</f>
        <v>0</v>
      </c>
      <c r="DB455" s="302" t="str">
        <f t="shared" si="172"/>
        <v>Prosjekt 7</v>
      </c>
      <c r="DC455" s="330" t="str">
        <f t="shared" si="173"/>
        <v>Tema for tjenesteutviklingsprosjekt 7.</v>
      </c>
      <c r="DD455" s="431" t="str">
        <f t="shared" si="174"/>
        <v>P7.2d</v>
      </c>
      <c r="DE455" s="302" t="str">
        <f t="shared" si="175"/>
        <v>P_.2d</v>
      </c>
      <c r="DF455" s="302" t="str">
        <f t="shared" si="176"/>
        <v>Strategisk kompetanseutvikling og livslang læring</v>
      </c>
      <c r="DG455" s="328">
        <v>0</v>
      </c>
      <c r="DH455" s="328">
        <v>0</v>
      </c>
      <c r="DI455" s="328">
        <v>0</v>
      </c>
      <c r="DJ455" s="328">
        <v>0</v>
      </c>
      <c r="DK455" s="328">
        <v>0</v>
      </c>
      <c r="DL455" s="328">
        <v>0</v>
      </c>
      <c r="DM455" s="328">
        <v>0</v>
      </c>
      <c r="DN455" s="328">
        <v>0</v>
      </c>
      <c r="DO455" s="328" t="str">
        <v>20230131_1336</v>
      </c>
      <c r="DP455" s="328">
        <v>4</v>
      </c>
      <c r="EW455" s="275">
        <v>453</v>
      </c>
    </row>
    <row r="456" spans="82:153" x14ac:dyDescent="0.3">
      <c r="CD456" s="313">
        <v>0</v>
      </c>
      <c r="CE456" s="313" t="str">
        <v>P7.2e</v>
      </c>
      <c r="CF456" s="313" t="str">
        <v>Organisering av tjenester og oppgaver med vekt på tverrfaglighet</v>
      </c>
      <c r="CG456" s="313"/>
      <c r="CH456" s="313"/>
      <c r="CI456" s="313"/>
      <c r="CJ456" s="313"/>
      <c r="CK456" s="313"/>
      <c r="CL456" s="313"/>
      <c r="CM456" s="313"/>
      <c r="CN456" s="313">
        <v>0</v>
      </c>
      <c r="CO456" s="319" t="b">
        <f t="shared" si="179"/>
        <v>0</v>
      </c>
      <c r="CP456" s="319" t="b">
        <f t="shared" si="180"/>
        <v>0</v>
      </c>
      <c r="CQ456" s="319" t="b">
        <f t="shared" si="161"/>
        <v>0</v>
      </c>
      <c r="CR456" s="319" t="b">
        <f t="shared" si="177"/>
        <v>0</v>
      </c>
      <c r="CS456" s="430" t="b">
        <f t="shared" si="178"/>
        <v>0</v>
      </c>
      <c r="CT456" s="302" t="str">
        <f t="shared" si="162"/>
        <v/>
      </c>
      <c r="CU456" s="302" t="b">
        <f t="shared" si="163"/>
        <v>1</v>
      </c>
      <c r="CV456" s="319" t="b">
        <f t="shared" si="164"/>
        <v>0</v>
      </c>
      <c r="CW456" s="302" t="str">
        <f>'Forside og oppsummering'!$K$2</f>
        <v>20230131_1336</v>
      </c>
      <c r="CX456" s="302">
        <f t="shared" si="165"/>
        <v>4</v>
      </c>
      <c r="CY456" s="302" t="str">
        <f t="shared" si="166"/>
        <v/>
      </c>
      <c r="CZ456" s="435" t="str">
        <f t="shared" si="171"/>
        <v>P7.2e</v>
      </c>
      <c r="DA456" s="330">
        <f>'Forside og oppsummering'!$E$23</f>
        <v>0</v>
      </c>
      <c r="DB456" s="302" t="str">
        <f t="shared" si="172"/>
        <v>Prosjekt 7</v>
      </c>
      <c r="DC456" s="330" t="str">
        <f t="shared" si="173"/>
        <v>Tema for tjenesteutviklingsprosjekt 7.</v>
      </c>
      <c r="DD456" s="431" t="str">
        <f t="shared" si="174"/>
        <v>P7.2e</v>
      </c>
      <c r="DE456" s="302" t="str">
        <f t="shared" si="175"/>
        <v>P_.2e</v>
      </c>
      <c r="DF456" s="302" t="str">
        <f t="shared" si="176"/>
        <v>Organisering av tjenester og oppgaver med vekt på tverrfaglighet</v>
      </c>
      <c r="DG456" s="328">
        <v>0</v>
      </c>
      <c r="DH456" s="328">
        <v>0</v>
      </c>
      <c r="DI456" s="328">
        <v>0</v>
      </c>
      <c r="DJ456" s="328">
        <v>0</v>
      </c>
      <c r="DK456" s="328">
        <v>0</v>
      </c>
      <c r="DL456" s="328">
        <v>0</v>
      </c>
      <c r="DM456" s="328">
        <v>0</v>
      </c>
      <c r="DN456" s="328">
        <v>0</v>
      </c>
      <c r="DO456" s="328" t="str">
        <v>20230131_1336</v>
      </c>
      <c r="DP456" s="328">
        <v>4</v>
      </c>
      <c r="EW456" s="275">
        <v>454</v>
      </c>
    </row>
    <row r="457" spans="82:153" x14ac:dyDescent="0.3">
      <c r="CD457" s="313">
        <v>0</v>
      </c>
      <c r="CE457" s="313" t="str">
        <v>P7.2f</v>
      </c>
      <c r="CF457" s="313" t="str">
        <v>Etablering av praksisplasser</v>
      </c>
      <c r="CG457" s="313"/>
      <c r="CH457" s="313"/>
      <c r="CI457" s="313"/>
      <c r="CJ457" s="313"/>
      <c r="CK457" s="313"/>
      <c r="CL457" s="313"/>
      <c r="CM457" s="313"/>
      <c r="CN457" s="313">
        <v>0</v>
      </c>
      <c r="CO457" s="319" t="b">
        <f t="shared" si="179"/>
        <v>0</v>
      </c>
      <c r="CP457" s="319" t="b">
        <f t="shared" si="180"/>
        <v>0</v>
      </c>
      <c r="CQ457" s="319" t="b">
        <f t="shared" si="161"/>
        <v>0</v>
      </c>
      <c r="CR457" s="319" t="b">
        <f t="shared" si="177"/>
        <v>0</v>
      </c>
      <c r="CS457" s="430" t="b">
        <f t="shared" si="178"/>
        <v>0</v>
      </c>
      <c r="CT457" s="302" t="str">
        <f t="shared" si="162"/>
        <v/>
      </c>
      <c r="CU457" s="302" t="b">
        <f t="shared" si="163"/>
        <v>1</v>
      </c>
      <c r="CV457" s="319" t="b">
        <f t="shared" si="164"/>
        <v>0</v>
      </c>
      <c r="CW457" s="302" t="str">
        <f>'Forside og oppsummering'!$K$2</f>
        <v>20230131_1336</v>
      </c>
      <c r="CX457" s="302">
        <f t="shared" si="165"/>
        <v>4</v>
      </c>
      <c r="CY457" s="302" t="str">
        <f t="shared" si="166"/>
        <v/>
      </c>
      <c r="CZ457" s="435" t="str">
        <f t="shared" si="171"/>
        <v>P7.2f</v>
      </c>
      <c r="DA457" s="330">
        <f>'Forside og oppsummering'!$E$23</f>
        <v>0</v>
      </c>
      <c r="DB457" s="302" t="str">
        <f t="shared" si="172"/>
        <v>Prosjekt 7</v>
      </c>
      <c r="DC457" s="330" t="str">
        <f t="shared" si="173"/>
        <v>Tema for tjenesteutviklingsprosjekt 7.</v>
      </c>
      <c r="DD457" s="431" t="str">
        <f t="shared" si="174"/>
        <v>P7.2f</v>
      </c>
      <c r="DE457" s="302" t="str">
        <f t="shared" si="175"/>
        <v>P_.2f</v>
      </c>
      <c r="DF457" s="302" t="str">
        <f t="shared" si="176"/>
        <v>Etablering av praksisplasser</v>
      </c>
      <c r="DG457" s="328">
        <v>0</v>
      </c>
      <c r="DH457" s="328">
        <v>0</v>
      </c>
      <c r="DI457" s="328">
        <v>0</v>
      </c>
      <c r="DJ457" s="328">
        <v>0</v>
      </c>
      <c r="DK457" s="328">
        <v>0</v>
      </c>
      <c r="DL457" s="328">
        <v>0</v>
      </c>
      <c r="DM457" s="328">
        <v>0</v>
      </c>
      <c r="DN457" s="328">
        <v>0</v>
      </c>
      <c r="DO457" s="328" t="str">
        <v>20230131_1336</v>
      </c>
      <c r="DP457" s="328">
        <v>4</v>
      </c>
      <c r="EW457" s="275">
        <v>455</v>
      </c>
    </row>
    <row r="458" spans="82:153" x14ac:dyDescent="0.3">
      <c r="CD458" s="313">
        <v>0</v>
      </c>
      <c r="CE458" s="313" t="str">
        <v>P7.2g</v>
      </c>
      <c r="CF458" s="313" t="str">
        <v>Involvering av frivillige, lokalsamfunn og næringsliv.</v>
      </c>
      <c r="CG458" s="313"/>
      <c r="CH458" s="313"/>
      <c r="CI458" s="313"/>
      <c r="CJ458" s="313"/>
      <c r="CK458" s="313"/>
      <c r="CL458" s="313"/>
      <c r="CM458" s="313"/>
      <c r="CN458" s="313">
        <v>0</v>
      </c>
      <c r="CO458" s="319" t="b">
        <f t="shared" si="179"/>
        <v>0</v>
      </c>
      <c r="CP458" s="319" t="b">
        <f t="shared" si="180"/>
        <v>0</v>
      </c>
      <c r="CQ458" s="319" t="b">
        <f t="shared" si="161"/>
        <v>0</v>
      </c>
      <c r="CR458" s="319" t="b">
        <f t="shared" si="177"/>
        <v>0</v>
      </c>
      <c r="CS458" s="430" t="b">
        <f t="shared" si="178"/>
        <v>0</v>
      </c>
      <c r="CT458" s="302" t="str">
        <f t="shared" si="162"/>
        <v/>
      </c>
      <c r="CU458" s="302" t="b">
        <f t="shared" si="163"/>
        <v>1</v>
      </c>
      <c r="CV458" s="319" t="b">
        <f t="shared" si="164"/>
        <v>0</v>
      </c>
      <c r="CW458" s="302" t="str">
        <f>'Forside og oppsummering'!$K$2</f>
        <v>20230131_1336</v>
      </c>
      <c r="CX458" s="302">
        <f t="shared" si="165"/>
        <v>4</v>
      </c>
      <c r="CY458" s="302" t="str">
        <f t="shared" si="166"/>
        <v/>
      </c>
      <c r="CZ458" s="435" t="str">
        <f t="shared" si="171"/>
        <v>P7.2g</v>
      </c>
      <c r="DA458" s="330">
        <f>'Forside og oppsummering'!$E$23</f>
        <v>0</v>
      </c>
      <c r="DB458" s="302" t="str">
        <f t="shared" si="172"/>
        <v>Prosjekt 7</v>
      </c>
      <c r="DC458" s="330" t="str">
        <f t="shared" si="173"/>
        <v>Tema for tjenesteutviklingsprosjekt 7.</v>
      </c>
      <c r="DD458" s="431" t="str">
        <f t="shared" si="174"/>
        <v>P7.2g</v>
      </c>
      <c r="DE458" s="302" t="str">
        <f t="shared" si="175"/>
        <v>P_.2g</v>
      </c>
      <c r="DF458" s="302" t="str">
        <f t="shared" si="176"/>
        <v>Involvering av frivillige, lokalsamfunn og næringsliv.</v>
      </c>
      <c r="DG458" s="328">
        <v>0</v>
      </c>
      <c r="DH458" s="328">
        <v>0</v>
      </c>
      <c r="DI458" s="328">
        <v>0</v>
      </c>
      <c r="DJ458" s="328">
        <v>0</v>
      </c>
      <c r="DK458" s="328">
        <v>0</v>
      </c>
      <c r="DL458" s="328">
        <v>0</v>
      </c>
      <c r="DM458" s="328">
        <v>0</v>
      </c>
      <c r="DN458" s="328">
        <v>0</v>
      </c>
      <c r="DO458" s="328" t="str">
        <v>20230131_1336</v>
      </c>
      <c r="DP458" s="328">
        <v>4</v>
      </c>
      <c r="EW458" s="436">
        <v>456</v>
      </c>
    </row>
    <row r="459" spans="82:153" x14ac:dyDescent="0.3">
      <c r="CD459" s="313">
        <v>0</v>
      </c>
      <c r="CE459" s="313" t="str">
        <v>P7.2h</v>
      </c>
      <c r="CF459" s="313" t="str">
        <v>Annet</v>
      </c>
      <c r="CG459" s="313"/>
      <c r="CH459" s="313"/>
      <c r="CI459" s="313"/>
      <c r="CJ459" s="313"/>
      <c r="CK459" s="313"/>
      <c r="CL459" s="313"/>
      <c r="CM459" s="313"/>
      <c r="CN459" s="313">
        <v>0</v>
      </c>
      <c r="CO459" s="319" t="b">
        <f t="shared" si="179"/>
        <v>0</v>
      </c>
      <c r="CP459" s="319" t="b">
        <f t="shared" si="180"/>
        <v>0</v>
      </c>
      <c r="CQ459" s="319" t="b">
        <f t="shared" ref="CQ459:CQ522" si="181">AND(CF459="Søknad",CF458="Andre inntekter")</f>
        <v>0</v>
      </c>
      <c r="CR459" s="319" t="b">
        <f t="shared" si="177"/>
        <v>0</v>
      </c>
      <c r="CS459" s="430" t="b">
        <f t="shared" si="178"/>
        <v>0</v>
      </c>
      <c r="CT459" s="302" t="str">
        <f t="shared" si="162"/>
        <v/>
      </c>
      <c r="CU459" s="302" t="b">
        <f t="shared" si="163"/>
        <v>1</v>
      </c>
      <c r="CV459" s="319" t="b">
        <f t="shared" si="164"/>
        <v>0</v>
      </c>
      <c r="CW459" s="302" t="str">
        <f>'Forside og oppsummering'!$K$2</f>
        <v>20230131_1336</v>
      </c>
      <c r="CX459" s="302">
        <f t="shared" si="165"/>
        <v>4</v>
      </c>
      <c r="CY459" s="302" t="str">
        <f t="shared" si="166"/>
        <v/>
      </c>
      <c r="CZ459" s="435" t="str">
        <f t="shared" si="171"/>
        <v>P7.2h</v>
      </c>
      <c r="DA459" s="330">
        <f>'Forside og oppsummering'!$E$23</f>
        <v>0</v>
      </c>
      <c r="DB459" s="302" t="str">
        <f t="shared" si="172"/>
        <v>Prosjekt 7</v>
      </c>
      <c r="DC459" s="330" t="str">
        <f t="shared" si="173"/>
        <v>Tema for tjenesteutviklingsprosjekt 7.</v>
      </c>
      <c r="DD459" s="431" t="str">
        <f t="shared" si="174"/>
        <v>P7.2h</v>
      </c>
      <c r="DE459" s="302" t="str">
        <f t="shared" si="175"/>
        <v>P_.2h</v>
      </c>
      <c r="DF459" s="302" t="str">
        <f t="shared" si="176"/>
        <v>Annet</v>
      </c>
      <c r="DG459" s="328">
        <v>0</v>
      </c>
      <c r="DH459" s="328">
        <v>0</v>
      </c>
      <c r="DI459" s="328">
        <v>0</v>
      </c>
      <c r="DJ459" s="328">
        <v>0</v>
      </c>
      <c r="DK459" s="328">
        <v>0</v>
      </c>
      <c r="DL459" s="328">
        <v>0</v>
      </c>
      <c r="DM459" s="328">
        <v>0</v>
      </c>
      <c r="DN459" s="328">
        <v>0</v>
      </c>
      <c r="DO459" s="328" t="str">
        <v>20230131_1336</v>
      </c>
      <c r="DP459" s="328">
        <v>4</v>
      </c>
      <c r="EW459" s="275">
        <v>457</v>
      </c>
    </row>
    <row r="460" spans="82:153" x14ac:dyDescent="0.3">
      <c r="CD460" s="313">
        <v>0</v>
      </c>
      <c r="CE460" s="313">
        <v>0</v>
      </c>
      <c r="CF460" s="313">
        <v>0</v>
      </c>
      <c r="CG460" s="313"/>
      <c r="CH460" s="313"/>
      <c r="CI460" s="313"/>
      <c r="CJ460" s="313"/>
      <c r="CK460" s="313"/>
      <c r="CL460" s="313"/>
      <c r="CM460" s="313"/>
      <c r="CN460" s="313">
        <v>0</v>
      </c>
      <c r="CO460" s="319" t="b">
        <f t="shared" si="179"/>
        <v>0</v>
      </c>
      <c r="CP460" s="319" t="b">
        <f t="shared" si="180"/>
        <v>0</v>
      </c>
      <c r="CQ460" s="319" t="b">
        <f t="shared" si="181"/>
        <v>0</v>
      </c>
      <c r="CR460" s="319" t="b">
        <f t="shared" si="177"/>
        <v>1</v>
      </c>
      <c r="CS460" s="430" t="b">
        <f t="shared" si="178"/>
        <v>1</v>
      </c>
      <c r="CT460" s="302" t="str">
        <f t="shared" si="162"/>
        <v/>
      </c>
      <c r="CU460" s="302" t="b">
        <f t="shared" si="163"/>
        <v>1</v>
      </c>
      <c r="CV460" s="319" t="b">
        <f t="shared" si="164"/>
        <v>0</v>
      </c>
      <c r="CW460" s="302" t="str">
        <f>'Forside og oppsummering'!$K$2</f>
        <v>20230131_1336</v>
      </c>
      <c r="CX460" s="302">
        <f t="shared" si="165"/>
        <v>6</v>
      </c>
      <c r="CY460" s="302" t="str">
        <f t="shared" si="166"/>
        <v/>
      </c>
      <c r="CZ460" s="435">
        <f t="shared" si="171"/>
        <v>0</v>
      </c>
      <c r="DA460" s="330">
        <f>'Forside og oppsummering'!$E$23</f>
        <v>0</v>
      </c>
      <c r="DB460" s="302" t="str">
        <f t="shared" si="172"/>
        <v>Prosjekt 7</v>
      </c>
      <c r="DC460" s="330" t="str">
        <f t="shared" si="173"/>
        <v>Tema for tjenesteutviklingsprosjekt 7.</v>
      </c>
      <c r="DD460" s="431" t="str">
        <f t="shared" si="174"/>
        <v>P7.2h_end</v>
      </c>
      <c r="DE460" s="302" t="str">
        <f t="shared" si="175"/>
        <v>P_.2h_end</v>
      </c>
      <c r="DF460" s="302" t="str">
        <f t="shared" si="176"/>
        <v/>
      </c>
      <c r="DG460" s="328">
        <v>0</v>
      </c>
      <c r="DH460" s="328">
        <v>0</v>
      </c>
      <c r="DI460" s="328">
        <v>0</v>
      </c>
      <c r="DJ460" s="328">
        <v>0</v>
      </c>
      <c r="DK460" s="328">
        <v>0</v>
      </c>
      <c r="DL460" s="328">
        <v>0</v>
      </c>
      <c r="DM460" s="328">
        <v>0</v>
      </c>
      <c r="DN460" s="328">
        <v>0</v>
      </c>
      <c r="DO460" s="328" t="str">
        <v>20230131_1336</v>
      </c>
      <c r="DP460" s="328">
        <v>6</v>
      </c>
      <c r="EW460" s="275">
        <v>458</v>
      </c>
    </row>
    <row r="461" spans="82:153" x14ac:dyDescent="0.3">
      <c r="CD461" s="313" t="str">
        <v>P7.3</v>
      </c>
      <c r="CE461" s="313" t="str">
        <v>Prosjektbeskrivelse: tjenesteutviklingsprosjekt 7.</v>
      </c>
      <c r="CF461" s="313">
        <v>0</v>
      </c>
      <c r="CG461" s="313"/>
      <c r="CH461" s="313"/>
      <c r="CI461" s="313"/>
      <c r="CJ461" s="313"/>
      <c r="CK461" s="313"/>
      <c r="CL461" s="313"/>
      <c r="CM461" s="313"/>
      <c r="CN461" s="313">
        <v>0</v>
      </c>
      <c r="CO461" s="319" t="b">
        <f t="shared" si="179"/>
        <v>1</v>
      </c>
      <c r="CP461" s="319" t="b">
        <f t="shared" si="180"/>
        <v>0</v>
      </c>
      <c r="CQ461" s="319" t="b">
        <f t="shared" si="181"/>
        <v>0</v>
      </c>
      <c r="CR461" s="319" t="b">
        <f t="shared" si="177"/>
        <v>0</v>
      </c>
      <c r="CS461" s="430" t="b">
        <f t="shared" si="178"/>
        <v>0</v>
      </c>
      <c r="CT461" s="302" t="str">
        <f t="shared" si="162"/>
        <v/>
      </c>
      <c r="CU461" s="302" t="b">
        <f t="shared" si="163"/>
        <v>1</v>
      </c>
      <c r="CV461" s="319" t="b">
        <f t="shared" si="164"/>
        <v>0</v>
      </c>
      <c r="CW461" s="302" t="str">
        <f>'Forside og oppsummering'!$K$2</f>
        <v>20230131_1336</v>
      </c>
      <c r="CX461" s="302">
        <f t="shared" si="165"/>
        <v>2</v>
      </c>
      <c r="CY461" s="302" t="str">
        <f t="shared" si="166"/>
        <v/>
      </c>
      <c r="CZ461" s="435" t="str">
        <f t="shared" si="171"/>
        <v>P7.3</v>
      </c>
      <c r="DA461" s="330">
        <f>'Forside og oppsummering'!$E$23</f>
        <v>0</v>
      </c>
      <c r="DB461" s="302" t="str">
        <f t="shared" si="172"/>
        <v>Prosjekt 7</v>
      </c>
      <c r="DC461" s="330" t="str">
        <f t="shared" si="173"/>
        <v>Prosjektbeskrivelse: tjenesteutviklingsprosjekt 7.</v>
      </c>
      <c r="DD461" s="431" t="str">
        <f t="shared" si="174"/>
        <v>P7.3</v>
      </c>
      <c r="DE461" s="302" t="str">
        <f t="shared" si="175"/>
        <v>P_.3</v>
      </c>
      <c r="DF461" s="302">
        <f t="shared" si="176"/>
        <v>0</v>
      </c>
      <c r="DG461" s="328">
        <v>0</v>
      </c>
      <c r="DH461" s="328">
        <v>0</v>
      </c>
      <c r="DI461" s="328">
        <v>0</v>
      </c>
      <c r="DJ461" s="328">
        <v>0</v>
      </c>
      <c r="DK461" s="328">
        <v>0</v>
      </c>
      <c r="DL461" s="328">
        <v>0</v>
      </c>
      <c r="DM461" s="328">
        <v>0</v>
      </c>
      <c r="DN461" s="328">
        <v>0</v>
      </c>
      <c r="DO461" s="328" t="str">
        <v>20230131_1336</v>
      </c>
      <c r="DP461" s="328">
        <v>2</v>
      </c>
      <c r="EW461" s="275">
        <v>459</v>
      </c>
    </row>
    <row r="462" spans="82:153" x14ac:dyDescent="0.3">
      <c r="CD462" s="313">
        <v>0</v>
      </c>
      <c r="CE462" s="313" t="str">
        <v>- Fyll inn deltaljer for tjenesteutviklingsprosjektet der dette er hensiktsmessig
- Forsøk å skrive kortfattet (Med et detaljnivå som står i rimelig forhold til tjenesteutviklingsprosjektets omfang)</v>
      </c>
      <c r="CF462" s="313">
        <v>0</v>
      </c>
      <c r="CG462" s="313"/>
      <c r="CH462" s="313"/>
      <c r="CI462" s="313"/>
      <c r="CJ462" s="313"/>
      <c r="CK462" s="313"/>
      <c r="CL462" s="313"/>
      <c r="CM462" s="313"/>
      <c r="CN462" s="313">
        <v>0</v>
      </c>
      <c r="CO462" s="319" t="b">
        <f t="shared" si="179"/>
        <v>0</v>
      </c>
      <c r="CP462" s="319" t="b">
        <f t="shared" si="180"/>
        <v>0</v>
      </c>
      <c r="CQ462" s="319" t="b">
        <f t="shared" si="181"/>
        <v>0</v>
      </c>
      <c r="CR462" s="319" t="b">
        <f t="shared" si="177"/>
        <v>1</v>
      </c>
      <c r="CS462" s="430" t="b">
        <f t="shared" si="178"/>
        <v>0</v>
      </c>
      <c r="CT462" s="302" t="str">
        <f t="shared" si="162"/>
        <v/>
      </c>
      <c r="CU462" s="302" t="b">
        <f t="shared" si="163"/>
        <v>1</v>
      </c>
      <c r="CV462" s="319" t="b">
        <f t="shared" si="164"/>
        <v>0</v>
      </c>
      <c r="CW462" s="302" t="str">
        <f>'Forside og oppsummering'!$K$2</f>
        <v>20230131_1336</v>
      </c>
      <c r="CX462" s="302">
        <f t="shared" si="165"/>
        <v>4</v>
      </c>
      <c r="CY462" s="302" t="str">
        <f t="shared" si="166"/>
        <v/>
      </c>
      <c r="CZ462" s="435" t="str">
        <f t="shared" si="171"/>
        <v>- Fyll inn deltaljer for tjenesteutviklingsprosjektet der dette er hensiktsmessig
- Forsøk å skrive kortfattet (Med et detaljnivå som står i rimelig forhold til tjenesteutviklingsprosjektets omfang)</v>
      </c>
      <c r="DA462" s="330">
        <f>'Forside og oppsummering'!$E$23</f>
        <v>0</v>
      </c>
      <c r="DB462" s="302" t="str">
        <f t="shared" si="172"/>
        <v>Prosjekt 7</v>
      </c>
      <c r="DC462" s="330" t="str">
        <f t="shared" si="173"/>
        <v>Prosjektbeskrivelse: tjenesteutviklingsprosjekt 7.</v>
      </c>
      <c r="DD462" s="431" t="str">
        <f t="shared" si="174"/>
        <v>- Fyll inn deltaljer for tjenesteutviklingsprosjektet der dette er hensiktsmessig
- Forsøk å skrive kortfattet (Med et detaljnivå som står i rimelig forhold til tjenesteutviklingsprosjektets omfang)</v>
      </c>
      <c r="DE462" s="302" t="str">
        <f t="shared" si="175"/>
        <v>P_Fyll inn deltaljer for tjenesteutviklingsprosjektet der dette er hensiktsmessig
- Forsøk å skrive kortfattet (Med et detaljnivå som står i rimelig forhold til tjenesteutviklingsprosjektets omfang)</v>
      </c>
      <c r="DF462" s="302">
        <f t="shared" si="176"/>
        <v>0</v>
      </c>
      <c r="DG462" s="328">
        <v>0</v>
      </c>
      <c r="DH462" s="328">
        <v>0</v>
      </c>
      <c r="DI462" s="328">
        <v>0</v>
      </c>
      <c r="DJ462" s="328">
        <v>0</v>
      </c>
      <c r="DK462" s="328">
        <v>0</v>
      </c>
      <c r="DL462" s="328">
        <v>0</v>
      </c>
      <c r="DM462" s="328">
        <v>0</v>
      </c>
      <c r="DN462" s="328">
        <v>0</v>
      </c>
      <c r="DO462" s="328" t="str">
        <v>20230131_1336</v>
      </c>
      <c r="DP462" s="328">
        <v>4</v>
      </c>
      <c r="EW462" s="275">
        <v>460</v>
      </c>
    </row>
    <row r="463" spans="82:153" x14ac:dyDescent="0.3">
      <c r="CD463" s="313">
        <v>0</v>
      </c>
      <c r="CE463" s="313" t="str">
        <v>P7.3a</v>
      </c>
      <c r="CF463" s="313" t="str">
        <v>Kort beskrivelse</v>
      </c>
      <c r="CG463" s="313"/>
      <c r="CH463" s="313"/>
      <c r="CI463" s="313"/>
      <c r="CJ463" s="313"/>
      <c r="CK463" s="313"/>
      <c r="CL463" s="313"/>
      <c r="CM463" s="313"/>
      <c r="CN463" s="313">
        <v>0</v>
      </c>
      <c r="CO463" s="319" t="b">
        <f t="shared" si="179"/>
        <v>0</v>
      </c>
      <c r="CP463" s="319" t="b">
        <f t="shared" si="180"/>
        <v>0</v>
      </c>
      <c r="CQ463" s="319" t="b">
        <f t="shared" si="181"/>
        <v>0</v>
      </c>
      <c r="CR463" s="319" t="b">
        <f t="shared" si="177"/>
        <v>0</v>
      </c>
      <c r="CS463" s="430" t="b">
        <f t="shared" si="178"/>
        <v>0</v>
      </c>
      <c r="CT463" s="302" t="str">
        <f t="shared" si="162"/>
        <v/>
      </c>
      <c r="CU463" s="302" t="b">
        <f t="shared" si="163"/>
        <v>1</v>
      </c>
      <c r="CV463" s="319" t="b">
        <f t="shared" si="164"/>
        <v>0</v>
      </c>
      <c r="CW463" s="302" t="str">
        <f>'Forside og oppsummering'!$K$2</f>
        <v>20230131_1336</v>
      </c>
      <c r="CX463" s="302">
        <f t="shared" si="165"/>
        <v>4</v>
      </c>
      <c r="CY463" s="302" t="str">
        <f t="shared" si="166"/>
        <v/>
      </c>
      <c r="CZ463" s="435" t="str">
        <f t="shared" si="171"/>
        <v>P7.3a</v>
      </c>
      <c r="DA463" s="330">
        <f>'Forside og oppsummering'!$E$23</f>
        <v>0</v>
      </c>
      <c r="DB463" s="302" t="str">
        <f t="shared" si="172"/>
        <v>Prosjekt 7</v>
      </c>
      <c r="DC463" s="330" t="str">
        <f t="shared" si="173"/>
        <v>Prosjektbeskrivelse: tjenesteutviklingsprosjekt 7.</v>
      </c>
      <c r="DD463" s="431" t="str">
        <f t="shared" si="174"/>
        <v>P7.3a</v>
      </c>
      <c r="DE463" s="302" t="str">
        <f t="shared" si="175"/>
        <v>P_.3a</v>
      </c>
      <c r="DF463" s="302" t="str">
        <f t="shared" si="176"/>
        <v>Kort beskrivelse</v>
      </c>
      <c r="DG463" s="328">
        <v>0</v>
      </c>
      <c r="DH463" s="328">
        <v>0</v>
      </c>
      <c r="DI463" s="328">
        <v>0</v>
      </c>
      <c r="DJ463" s="328">
        <v>0</v>
      </c>
      <c r="DK463" s="328">
        <v>0</v>
      </c>
      <c r="DL463" s="328">
        <v>0</v>
      </c>
      <c r="DM463" s="328">
        <v>0</v>
      </c>
      <c r="DN463" s="328">
        <v>0</v>
      </c>
      <c r="DO463" s="328" t="str">
        <v>20230131_1336</v>
      </c>
      <c r="DP463" s="328">
        <v>4</v>
      </c>
      <c r="EW463" s="275">
        <v>461</v>
      </c>
    </row>
    <row r="464" spans="82:153" x14ac:dyDescent="0.3">
      <c r="CD464" s="313">
        <v>0</v>
      </c>
      <c r="CE464" s="313">
        <v>0</v>
      </c>
      <c r="CF464" s="313" t="str">
        <v>Gi en kort beskrivelse av tjenesteutviklingsprosjektet, herunder delprosjekter, tiltak og bakgrunn for tjenesteutviklingsprosjektet</v>
      </c>
      <c r="CG464" s="313"/>
      <c r="CH464" s="313"/>
      <c r="CI464" s="313"/>
      <c r="CJ464" s="313"/>
      <c r="CK464" s="313"/>
      <c r="CL464" s="313"/>
      <c r="CM464" s="313"/>
      <c r="CN464" s="313">
        <v>0</v>
      </c>
      <c r="CO464" s="319" t="b">
        <f t="shared" si="179"/>
        <v>0</v>
      </c>
      <c r="CP464" s="319" t="b">
        <f t="shared" si="180"/>
        <v>0</v>
      </c>
      <c r="CQ464" s="319" t="b">
        <f t="shared" si="181"/>
        <v>0</v>
      </c>
      <c r="CR464" s="319" t="b">
        <f t="shared" si="177"/>
        <v>1</v>
      </c>
      <c r="CS464" s="430" t="b">
        <f t="shared" si="178"/>
        <v>0</v>
      </c>
      <c r="CT464" s="302" t="str">
        <f t="shared" si="162"/>
        <v/>
      </c>
      <c r="CU464" s="302" t="b">
        <f t="shared" si="163"/>
        <v>1</v>
      </c>
      <c r="CV464" s="319" t="b">
        <f t="shared" si="164"/>
        <v>0</v>
      </c>
      <c r="CW464" s="302" t="str">
        <f>'Forside og oppsummering'!$K$2</f>
        <v>20230131_1336</v>
      </c>
      <c r="CX464" s="302">
        <f t="shared" si="165"/>
        <v>4</v>
      </c>
      <c r="CY464" s="302" t="str">
        <f t="shared" si="166"/>
        <v/>
      </c>
      <c r="CZ464" s="435">
        <f t="shared" si="171"/>
        <v>0</v>
      </c>
      <c r="DA464" s="330">
        <f>'Forside og oppsummering'!$E$23</f>
        <v>0</v>
      </c>
      <c r="DB464" s="302" t="str">
        <f t="shared" si="172"/>
        <v>Prosjekt 7</v>
      </c>
      <c r="DC464" s="330" t="str">
        <f t="shared" si="173"/>
        <v>Prosjektbeskrivelse: tjenesteutviklingsprosjekt 7.</v>
      </c>
      <c r="DD464" s="431">
        <f t="shared" si="174"/>
        <v>0</v>
      </c>
      <c r="DE464" s="302" t="e">
        <f t="shared" si="175"/>
        <v>#VALUE!</v>
      </c>
      <c r="DF464" s="302" t="str">
        <f t="shared" si="176"/>
        <v>Gi en kort beskrivelse av tjenesteutviklingsprosjektet, herunder delprosjekter, tiltak og bakgrunn for tjenesteutviklingsprosjektet</v>
      </c>
      <c r="DG464" s="328">
        <v>0</v>
      </c>
      <c r="DH464" s="328">
        <v>0</v>
      </c>
      <c r="DI464" s="328">
        <v>0</v>
      </c>
      <c r="DJ464" s="328">
        <v>0</v>
      </c>
      <c r="DK464" s="328">
        <v>0</v>
      </c>
      <c r="DL464" s="328">
        <v>0</v>
      </c>
      <c r="DM464" s="328">
        <v>0</v>
      </c>
      <c r="DN464" s="328">
        <v>0</v>
      </c>
      <c r="DO464" s="328" t="str">
        <v>20230131_1336</v>
      </c>
      <c r="DP464" s="328">
        <v>4</v>
      </c>
      <c r="EW464" s="275">
        <v>462</v>
      </c>
    </row>
    <row r="465" spans="82:153" x14ac:dyDescent="0.3">
      <c r="CD465" s="313">
        <v>0</v>
      </c>
      <c r="CE465" s="313" t="str">
        <v>P7.3b</v>
      </c>
      <c r="CF465" s="313" t="str">
        <v>Mål for tiltaket på kort og lengre sikt</v>
      </c>
      <c r="CG465" s="313"/>
      <c r="CH465" s="313"/>
      <c r="CI465" s="313"/>
      <c r="CJ465" s="313"/>
      <c r="CK465" s="313"/>
      <c r="CL465" s="313"/>
      <c r="CM465" s="313"/>
      <c r="CN465" s="313">
        <v>0</v>
      </c>
      <c r="CO465" s="319" t="b">
        <f t="shared" si="179"/>
        <v>0</v>
      </c>
      <c r="CP465" s="319" t="b">
        <f t="shared" si="180"/>
        <v>0</v>
      </c>
      <c r="CQ465" s="319" t="b">
        <f t="shared" si="181"/>
        <v>0</v>
      </c>
      <c r="CR465" s="319" t="b">
        <f t="shared" si="177"/>
        <v>0</v>
      </c>
      <c r="CS465" s="430" t="b">
        <f t="shared" si="178"/>
        <v>0</v>
      </c>
      <c r="CT465" s="302" t="str">
        <f t="shared" ref="CT465:CT528" si="182">IF(CX465=1,AND(COUNTIF(CN467:CN470,0)=COUNTA(CN467:CN470),SUM(CJ505:CN535)=0),"")</f>
        <v/>
      </c>
      <c r="CU465" s="302" t="b">
        <f t="shared" ref="CU465:CU528" si="183">IF(CT465="",CU464,CT465)</f>
        <v>1</v>
      </c>
      <c r="CV465" s="319" t="b">
        <f t="shared" ref="CV465:CV528" si="184">IF(CU465,FALSE,OR(NOT(AND(CR465,CO466=FALSE)),CS465,CP465))</f>
        <v>0</v>
      </c>
      <c r="CW465" s="302" t="str">
        <f>'Forside og oppsummering'!$K$2</f>
        <v>20230131_1336</v>
      </c>
      <c r="CX465" s="302">
        <f t="shared" ref="CX465:CX528" si="185">IF(LEN(CD465)=3,1,IF(CQ465,7,IF(CQ464,5,IF(CS465,6,IF(CO465,2,4)))))</f>
        <v>4</v>
      </c>
      <c r="CY465" s="302" t="str">
        <f t="shared" ref="CY465:CY528" si="186">IF(CX465=1,RIGHT(LEFT(CD465,2),1),"")</f>
        <v/>
      </c>
      <c r="CZ465" s="435" t="str">
        <f t="shared" si="171"/>
        <v>P7.3b</v>
      </c>
      <c r="DA465" s="330">
        <f>'Forside og oppsummering'!$E$23</f>
        <v>0</v>
      </c>
      <c r="DB465" s="302" t="str">
        <f t="shared" si="172"/>
        <v>Prosjekt 7</v>
      </c>
      <c r="DC465" s="330" t="str">
        <f t="shared" si="173"/>
        <v>Prosjektbeskrivelse: tjenesteutviklingsprosjekt 7.</v>
      </c>
      <c r="DD465" s="431" t="str">
        <f t="shared" si="174"/>
        <v>P7.3b</v>
      </c>
      <c r="DE465" s="302" t="str">
        <f t="shared" si="175"/>
        <v>P_.3b</v>
      </c>
      <c r="DF465" s="302" t="str">
        <f t="shared" si="176"/>
        <v>Mål for tiltaket på kort og lengre sikt</v>
      </c>
      <c r="DG465" s="328">
        <v>0</v>
      </c>
      <c r="DH465" s="328">
        <v>0</v>
      </c>
      <c r="DI465" s="328">
        <v>0</v>
      </c>
      <c r="DJ465" s="328">
        <v>0</v>
      </c>
      <c r="DK465" s="328">
        <v>0</v>
      </c>
      <c r="DL465" s="328">
        <v>0</v>
      </c>
      <c r="DM465" s="328">
        <v>0</v>
      </c>
      <c r="DN465" s="328">
        <v>0</v>
      </c>
      <c r="DO465" s="328" t="str">
        <v>20230131_1336</v>
      </c>
      <c r="DP465" s="328">
        <v>4</v>
      </c>
      <c r="EW465" s="436">
        <v>463</v>
      </c>
    </row>
    <row r="466" spans="82:153" x14ac:dyDescent="0.3">
      <c r="CD466" s="313">
        <v>0</v>
      </c>
      <c r="CE466" s="313">
        <v>0</v>
      </c>
      <c r="CF466" s="313" t="str">
        <v>Herunder mål for året dere søker om tilskudd og målgruppe for tiltaket</v>
      </c>
      <c r="CG466" s="313"/>
      <c r="CH466" s="313"/>
      <c r="CI466" s="313"/>
      <c r="CJ466" s="313"/>
      <c r="CK466" s="313"/>
      <c r="CL466" s="313"/>
      <c r="CM466" s="313"/>
      <c r="CN466" s="313">
        <v>0</v>
      </c>
      <c r="CO466" s="319" t="b">
        <f t="shared" si="179"/>
        <v>0</v>
      </c>
      <c r="CP466" s="319" t="b">
        <f t="shared" si="180"/>
        <v>0</v>
      </c>
      <c r="CQ466" s="319" t="b">
        <f t="shared" si="181"/>
        <v>0</v>
      </c>
      <c r="CR466" s="319" t="b">
        <f t="shared" si="177"/>
        <v>1</v>
      </c>
      <c r="CS466" s="430" t="b">
        <f t="shared" si="178"/>
        <v>0</v>
      </c>
      <c r="CT466" s="302" t="str">
        <f t="shared" si="182"/>
        <v/>
      </c>
      <c r="CU466" s="302" t="b">
        <f t="shared" si="183"/>
        <v>1</v>
      </c>
      <c r="CV466" s="319" t="b">
        <f t="shared" si="184"/>
        <v>0</v>
      </c>
      <c r="CW466" s="302" t="str">
        <f>'Forside og oppsummering'!$K$2</f>
        <v>20230131_1336</v>
      </c>
      <c r="CX466" s="302">
        <f t="shared" si="185"/>
        <v>4</v>
      </c>
      <c r="CY466" s="302" t="str">
        <f t="shared" si="186"/>
        <v/>
      </c>
      <c r="CZ466" s="435">
        <f t="shared" si="171"/>
        <v>0</v>
      </c>
      <c r="DA466" s="330">
        <f>'Forside og oppsummering'!$E$23</f>
        <v>0</v>
      </c>
      <c r="DB466" s="302" t="str">
        <f t="shared" si="172"/>
        <v>Prosjekt 7</v>
      </c>
      <c r="DC466" s="330" t="str">
        <f t="shared" si="173"/>
        <v>Prosjektbeskrivelse: tjenesteutviklingsprosjekt 7.</v>
      </c>
      <c r="DD466" s="431">
        <f t="shared" si="174"/>
        <v>0</v>
      </c>
      <c r="DE466" s="302" t="e">
        <f t="shared" si="175"/>
        <v>#VALUE!</v>
      </c>
      <c r="DF466" s="302" t="str">
        <f t="shared" si="176"/>
        <v>Herunder mål for året dere søker om tilskudd og målgruppe for tiltaket</v>
      </c>
      <c r="DG466" s="328">
        <v>0</v>
      </c>
      <c r="DH466" s="328">
        <v>0</v>
      </c>
      <c r="DI466" s="328">
        <v>0</v>
      </c>
      <c r="DJ466" s="328">
        <v>0</v>
      </c>
      <c r="DK466" s="328">
        <v>0</v>
      </c>
      <c r="DL466" s="328">
        <v>0</v>
      </c>
      <c r="DM466" s="328">
        <v>0</v>
      </c>
      <c r="DN466" s="328">
        <v>0</v>
      </c>
      <c r="DO466" s="328" t="str">
        <v>20230131_1336</v>
      </c>
      <c r="DP466" s="328">
        <v>4</v>
      </c>
      <c r="EW466" s="275">
        <v>464</v>
      </c>
    </row>
    <row r="467" spans="82:153" x14ac:dyDescent="0.3">
      <c r="CD467" s="313">
        <v>0</v>
      </c>
      <c r="CE467" s="313" t="str">
        <v>P7.3c</v>
      </c>
      <c r="CF467" s="313" t="str">
        <v>Aktivitets- og fremdriftsplan for året dere søker tilskudd</v>
      </c>
      <c r="CG467" s="313"/>
      <c r="CH467" s="313"/>
      <c r="CI467" s="313"/>
      <c r="CJ467" s="313"/>
      <c r="CK467" s="313"/>
      <c r="CL467" s="313"/>
      <c r="CM467" s="313"/>
      <c r="CN467" s="313">
        <v>0</v>
      </c>
      <c r="CO467" s="319" t="b">
        <f t="shared" si="179"/>
        <v>0</v>
      </c>
      <c r="CP467" s="319" t="b">
        <f t="shared" si="180"/>
        <v>0</v>
      </c>
      <c r="CQ467" s="319" t="b">
        <f t="shared" si="181"/>
        <v>0</v>
      </c>
      <c r="CR467" s="319" t="b">
        <f t="shared" si="177"/>
        <v>0</v>
      </c>
      <c r="CS467" s="430" t="b">
        <f t="shared" si="178"/>
        <v>0</v>
      </c>
      <c r="CT467" s="302" t="str">
        <f t="shared" si="182"/>
        <v/>
      </c>
      <c r="CU467" s="302" t="b">
        <f t="shared" si="183"/>
        <v>1</v>
      </c>
      <c r="CV467" s="319" t="b">
        <f t="shared" si="184"/>
        <v>0</v>
      </c>
      <c r="CW467" s="302" t="str">
        <f>'Forside og oppsummering'!$K$2</f>
        <v>20230131_1336</v>
      </c>
      <c r="CX467" s="302">
        <f t="shared" si="185"/>
        <v>4</v>
      </c>
      <c r="CY467" s="302" t="str">
        <f t="shared" si="186"/>
        <v/>
      </c>
      <c r="CZ467" s="435" t="str">
        <f t="shared" si="171"/>
        <v>P7.3c</v>
      </c>
      <c r="DA467" s="330">
        <f>'Forside og oppsummering'!$E$23</f>
        <v>0</v>
      </c>
      <c r="DB467" s="302" t="str">
        <f t="shared" si="172"/>
        <v>Prosjekt 7</v>
      </c>
      <c r="DC467" s="330" t="str">
        <f t="shared" si="173"/>
        <v>Prosjektbeskrivelse: tjenesteutviklingsprosjekt 7.</v>
      </c>
      <c r="DD467" s="431" t="str">
        <f t="shared" si="174"/>
        <v>P7.3c</v>
      </c>
      <c r="DE467" s="302" t="str">
        <f t="shared" si="175"/>
        <v>P_.3c</v>
      </c>
      <c r="DF467" s="302" t="str">
        <f t="shared" si="176"/>
        <v>Aktivitets- og fremdriftsplan for året dere søker tilskudd</v>
      </c>
      <c r="DG467" s="328">
        <v>0</v>
      </c>
      <c r="DH467" s="328">
        <v>0</v>
      </c>
      <c r="DI467" s="328">
        <v>0</v>
      </c>
      <c r="DJ467" s="328">
        <v>0</v>
      </c>
      <c r="DK467" s="328">
        <v>0</v>
      </c>
      <c r="DL467" s="328">
        <v>0</v>
      </c>
      <c r="DM467" s="328">
        <v>0</v>
      </c>
      <c r="DN467" s="328">
        <v>0</v>
      </c>
      <c r="DO467" s="328" t="str">
        <v>20230131_1336</v>
      </c>
      <c r="DP467" s="328">
        <v>4</v>
      </c>
      <c r="EW467" s="275">
        <v>465</v>
      </c>
    </row>
    <row r="468" spans="82:153" x14ac:dyDescent="0.3">
      <c r="CD468" s="313">
        <v>0</v>
      </c>
      <c r="CE468" s="313">
        <v>0</v>
      </c>
      <c r="CF468" s="313" t="str">
        <v>Sett inn de viktigste aktivitetene for å nå målene for tjenesteutviklingsprosjektet og angi gjerne måned for gjennomføring</v>
      </c>
      <c r="CG468" s="313"/>
      <c r="CH468" s="313"/>
      <c r="CI468" s="313"/>
      <c r="CJ468" s="313"/>
      <c r="CK468" s="313"/>
      <c r="CL468" s="313"/>
      <c r="CM468" s="313"/>
      <c r="CN468" s="313">
        <v>0</v>
      </c>
      <c r="CO468" s="319" t="b">
        <f t="shared" si="179"/>
        <v>0</v>
      </c>
      <c r="CP468" s="319" t="b">
        <f t="shared" si="180"/>
        <v>0</v>
      </c>
      <c r="CQ468" s="319" t="b">
        <f t="shared" si="181"/>
        <v>0</v>
      </c>
      <c r="CR468" s="319" t="b">
        <f t="shared" si="177"/>
        <v>1</v>
      </c>
      <c r="CS468" s="430" t="b">
        <f t="shared" si="178"/>
        <v>0</v>
      </c>
      <c r="CT468" s="302" t="str">
        <f t="shared" si="182"/>
        <v/>
      </c>
      <c r="CU468" s="302" t="b">
        <f t="shared" si="183"/>
        <v>1</v>
      </c>
      <c r="CV468" s="319" t="b">
        <f t="shared" si="184"/>
        <v>0</v>
      </c>
      <c r="CW468" s="302" t="str">
        <f>'Forside og oppsummering'!$K$2</f>
        <v>20230131_1336</v>
      </c>
      <c r="CX468" s="302">
        <f t="shared" si="185"/>
        <v>4</v>
      </c>
      <c r="CY468" s="302" t="str">
        <f t="shared" si="186"/>
        <v/>
      </c>
      <c r="CZ468" s="435">
        <f t="shared" si="171"/>
        <v>0</v>
      </c>
      <c r="DA468" s="330">
        <f>'Forside og oppsummering'!$E$23</f>
        <v>0</v>
      </c>
      <c r="DB468" s="302" t="str">
        <f t="shared" si="172"/>
        <v>Prosjekt 7</v>
      </c>
      <c r="DC468" s="330" t="str">
        <f t="shared" si="173"/>
        <v>Prosjektbeskrivelse: tjenesteutviklingsprosjekt 7.</v>
      </c>
      <c r="DD468" s="431">
        <f t="shared" si="174"/>
        <v>0</v>
      </c>
      <c r="DE468" s="302" t="e">
        <f t="shared" si="175"/>
        <v>#VALUE!</v>
      </c>
      <c r="DF468" s="302" t="str">
        <f t="shared" si="176"/>
        <v>Sett inn de viktigste aktivitetene for å nå målene for tjenesteutviklingsprosjektet og angi gjerne måned for gjennomføring</v>
      </c>
      <c r="DG468" s="328">
        <v>0</v>
      </c>
      <c r="DH468" s="328">
        <v>0</v>
      </c>
      <c r="DI468" s="328">
        <v>0</v>
      </c>
      <c r="DJ468" s="328">
        <v>0</v>
      </c>
      <c r="DK468" s="328">
        <v>0</v>
      </c>
      <c r="DL468" s="328">
        <v>0</v>
      </c>
      <c r="DM468" s="328">
        <v>0</v>
      </c>
      <c r="DN468" s="328">
        <v>0</v>
      </c>
      <c r="DO468" s="328" t="str">
        <v>20230131_1336</v>
      </c>
      <c r="DP468" s="328">
        <v>4</v>
      </c>
      <c r="EW468" s="275">
        <v>466</v>
      </c>
    </row>
    <row r="469" spans="82:153" x14ac:dyDescent="0.3">
      <c r="CD469" s="313">
        <v>0</v>
      </c>
      <c r="CE469" s="313" t="str">
        <v>P7.3d</v>
      </c>
      <c r="CF469" s="313" t="str">
        <v>Metoder kunnskap eller erfaring</v>
      </c>
      <c r="CG469" s="313"/>
      <c r="CH469" s="313"/>
      <c r="CI469" s="313"/>
      <c r="CJ469" s="313"/>
      <c r="CK469" s="313"/>
      <c r="CL469" s="313"/>
      <c r="CM469" s="313"/>
      <c r="CN469" s="313">
        <v>0</v>
      </c>
      <c r="CO469" s="319" t="b">
        <f t="shared" si="179"/>
        <v>0</v>
      </c>
      <c r="CP469" s="319" t="b">
        <f t="shared" si="180"/>
        <v>0</v>
      </c>
      <c r="CQ469" s="319" t="b">
        <f t="shared" si="181"/>
        <v>0</v>
      </c>
      <c r="CR469" s="319" t="b">
        <f t="shared" si="177"/>
        <v>0</v>
      </c>
      <c r="CS469" s="430" t="b">
        <f t="shared" si="178"/>
        <v>0</v>
      </c>
      <c r="CT469" s="302" t="str">
        <f t="shared" si="182"/>
        <v/>
      </c>
      <c r="CU469" s="302" t="b">
        <f t="shared" si="183"/>
        <v>1</v>
      </c>
      <c r="CV469" s="319" t="b">
        <f t="shared" si="184"/>
        <v>0</v>
      </c>
      <c r="CW469" s="302" t="str">
        <f>'Forside og oppsummering'!$K$2</f>
        <v>20230131_1336</v>
      </c>
      <c r="CX469" s="302">
        <f t="shared" si="185"/>
        <v>4</v>
      </c>
      <c r="CY469" s="302" t="str">
        <f t="shared" si="186"/>
        <v/>
      </c>
      <c r="CZ469" s="435" t="str">
        <f t="shared" si="171"/>
        <v>P7.3d</v>
      </c>
      <c r="DA469" s="330">
        <f>'Forside og oppsummering'!$E$23</f>
        <v>0</v>
      </c>
      <c r="DB469" s="302" t="str">
        <f t="shared" si="172"/>
        <v>Prosjekt 7</v>
      </c>
      <c r="DC469" s="330" t="str">
        <f t="shared" si="173"/>
        <v>Prosjektbeskrivelse: tjenesteutviklingsprosjekt 7.</v>
      </c>
      <c r="DD469" s="431" t="str">
        <f t="shared" si="174"/>
        <v>P7.3d</v>
      </c>
      <c r="DE469" s="302" t="str">
        <f t="shared" si="175"/>
        <v>P_.3d</v>
      </c>
      <c r="DF469" s="302" t="str">
        <f t="shared" si="176"/>
        <v>Metoder kunnskap eller erfaring</v>
      </c>
      <c r="DG469" s="328">
        <v>0</v>
      </c>
      <c r="DH469" s="328">
        <v>0</v>
      </c>
      <c r="DI469" s="328">
        <v>0</v>
      </c>
      <c r="DJ469" s="328">
        <v>0</v>
      </c>
      <c r="DK469" s="328">
        <v>0</v>
      </c>
      <c r="DL469" s="328">
        <v>0</v>
      </c>
      <c r="DM469" s="328">
        <v>0</v>
      </c>
      <c r="DN469" s="328">
        <v>0</v>
      </c>
      <c r="DO469" s="328" t="str">
        <v>20230131_1336</v>
      </c>
      <c r="DP469" s="328">
        <v>4</v>
      </c>
      <c r="EW469" s="275">
        <v>467</v>
      </c>
    </row>
    <row r="470" spans="82:153" x14ac:dyDescent="0.3">
      <c r="CD470" s="313">
        <v>0</v>
      </c>
      <c r="CE470" s="313">
        <v>0</v>
      </c>
      <c r="CF470" s="313" t="str">
        <v>Beskriv hvilke teorier / faglige metoder dere benytter i tjenesteutviklingsprosjektet eller hvilken kunnskap/erfaring dere bygger på. Herunder metoder for brukermedvirkning</v>
      </c>
      <c r="CG470" s="313"/>
      <c r="CH470" s="313"/>
      <c r="CI470" s="313"/>
      <c r="CJ470" s="313"/>
      <c r="CK470" s="313"/>
      <c r="CL470" s="313"/>
      <c r="CM470" s="313"/>
      <c r="CN470" s="313">
        <v>0</v>
      </c>
      <c r="CO470" s="319" t="b">
        <f t="shared" si="179"/>
        <v>0</v>
      </c>
      <c r="CP470" s="319" t="b">
        <f t="shared" si="180"/>
        <v>0</v>
      </c>
      <c r="CQ470" s="319" t="b">
        <f t="shared" si="181"/>
        <v>0</v>
      </c>
      <c r="CR470" s="319" t="b">
        <f t="shared" si="177"/>
        <v>1</v>
      </c>
      <c r="CS470" s="430" t="b">
        <f t="shared" si="178"/>
        <v>0</v>
      </c>
      <c r="CT470" s="302" t="str">
        <f t="shared" si="182"/>
        <v/>
      </c>
      <c r="CU470" s="302" t="b">
        <f t="shared" si="183"/>
        <v>1</v>
      </c>
      <c r="CV470" s="319" t="b">
        <f t="shared" si="184"/>
        <v>0</v>
      </c>
      <c r="CW470" s="302" t="str">
        <f>'Forside og oppsummering'!$K$2</f>
        <v>20230131_1336</v>
      </c>
      <c r="CX470" s="302">
        <f t="shared" si="185"/>
        <v>4</v>
      </c>
      <c r="CY470" s="302" t="str">
        <f t="shared" si="186"/>
        <v/>
      </c>
      <c r="CZ470" s="435">
        <f t="shared" si="171"/>
        <v>0</v>
      </c>
      <c r="DA470" s="330">
        <f>'Forside og oppsummering'!$E$23</f>
        <v>0</v>
      </c>
      <c r="DB470" s="302" t="str">
        <f t="shared" si="172"/>
        <v>Prosjekt 7</v>
      </c>
      <c r="DC470" s="330" t="str">
        <f t="shared" si="173"/>
        <v>Prosjektbeskrivelse: tjenesteutviklingsprosjekt 7.</v>
      </c>
      <c r="DD470" s="431">
        <f t="shared" si="174"/>
        <v>0</v>
      </c>
      <c r="DE470" s="302" t="e">
        <f t="shared" si="175"/>
        <v>#VALUE!</v>
      </c>
      <c r="DF470" s="302" t="str">
        <f t="shared" si="176"/>
        <v>Beskriv hvilke teorier / faglige metoder dere benytter i tjenesteutviklingsprosjektet eller hvilken kunnskap/erfaring dere bygger på. Herunder metoder for brukermedvirkning</v>
      </c>
      <c r="DG470" s="328">
        <v>0</v>
      </c>
      <c r="DH470" s="328">
        <v>0</v>
      </c>
      <c r="DI470" s="328">
        <v>0</v>
      </c>
      <c r="DJ470" s="328">
        <v>0</v>
      </c>
      <c r="DK470" s="328">
        <v>0</v>
      </c>
      <c r="DL470" s="328">
        <v>0</v>
      </c>
      <c r="DM470" s="328">
        <v>0</v>
      </c>
      <c r="DN470" s="328">
        <v>0</v>
      </c>
      <c r="DO470" s="328" t="str">
        <v>20230131_1336</v>
      </c>
      <c r="DP470" s="328">
        <v>4</v>
      </c>
      <c r="EW470" s="275">
        <v>468</v>
      </c>
    </row>
    <row r="471" spans="82:153" x14ac:dyDescent="0.3">
      <c r="CD471" s="313">
        <v>0</v>
      </c>
      <c r="CE471" s="313" t="str">
        <v>P7.3e</v>
      </c>
      <c r="CF471" s="313" t="str">
        <v>Gevinster og effekter</v>
      </c>
      <c r="CG471" s="313"/>
      <c r="CH471" s="313"/>
      <c r="CI471" s="313"/>
      <c r="CJ471" s="313"/>
      <c r="CK471" s="313"/>
      <c r="CL471" s="313"/>
      <c r="CM471" s="313"/>
      <c r="CN471" s="313">
        <v>0</v>
      </c>
      <c r="CO471" s="319" t="b">
        <f t="shared" si="179"/>
        <v>0</v>
      </c>
      <c r="CP471" s="319" t="b">
        <f t="shared" si="180"/>
        <v>0</v>
      </c>
      <c r="CQ471" s="319" t="b">
        <f t="shared" si="181"/>
        <v>0</v>
      </c>
      <c r="CR471" s="319" t="b">
        <f t="shared" si="177"/>
        <v>0</v>
      </c>
      <c r="CS471" s="430" t="b">
        <f t="shared" si="178"/>
        <v>0</v>
      </c>
      <c r="CT471" s="302" t="str">
        <f t="shared" si="182"/>
        <v/>
      </c>
      <c r="CU471" s="302" t="b">
        <f t="shared" si="183"/>
        <v>1</v>
      </c>
      <c r="CV471" s="319" t="b">
        <f t="shared" si="184"/>
        <v>0</v>
      </c>
      <c r="CW471" s="302" t="str">
        <f>'Forside og oppsummering'!$K$2</f>
        <v>20230131_1336</v>
      </c>
      <c r="CX471" s="302">
        <f t="shared" si="185"/>
        <v>4</v>
      </c>
      <c r="CY471" s="302" t="str">
        <f t="shared" si="186"/>
        <v/>
      </c>
      <c r="CZ471" s="435" t="str">
        <f t="shared" si="171"/>
        <v>P7.3e</v>
      </c>
      <c r="DA471" s="330">
        <f>'Forside og oppsummering'!$E$23</f>
        <v>0</v>
      </c>
      <c r="DB471" s="302" t="str">
        <f t="shared" si="172"/>
        <v>Prosjekt 7</v>
      </c>
      <c r="DC471" s="330" t="str">
        <f t="shared" si="173"/>
        <v>Prosjektbeskrivelse: tjenesteutviklingsprosjekt 7.</v>
      </c>
      <c r="DD471" s="431" t="str">
        <f t="shared" si="174"/>
        <v>P7.3e</v>
      </c>
      <c r="DE471" s="302" t="str">
        <f t="shared" si="175"/>
        <v>P_.3e</v>
      </c>
      <c r="DF471" s="302" t="str">
        <f t="shared" si="176"/>
        <v>Gevinster og effekter</v>
      </c>
      <c r="DG471" s="328">
        <v>0</v>
      </c>
      <c r="DH471" s="328">
        <v>0</v>
      </c>
      <c r="DI471" s="328">
        <v>0</v>
      </c>
      <c r="DJ471" s="328">
        <v>0</v>
      </c>
      <c r="DK471" s="328">
        <v>0</v>
      </c>
      <c r="DL471" s="328">
        <v>0</v>
      </c>
      <c r="DM471" s="328">
        <v>0</v>
      </c>
      <c r="DN471" s="328">
        <v>0</v>
      </c>
      <c r="DO471" s="328" t="str">
        <v>20230131_1336</v>
      </c>
      <c r="DP471" s="328">
        <v>4</v>
      </c>
      <c r="EW471" s="275">
        <v>469</v>
      </c>
    </row>
    <row r="472" spans="82:153" x14ac:dyDescent="0.3">
      <c r="CD472" s="313">
        <v>0</v>
      </c>
      <c r="CE472" s="313">
        <v>0</v>
      </c>
      <c r="CF472" s="313" t="str">
        <v>Hvilke konkrete gevinster/effekter forventes tiltaket å gi, hvilken betydning kan det få for omlegging av praksis</v>
      </c>
      <c r="CG472" s="313"/>
      <c r="CH472" s="313"/>
      <c r="CI472" s="313"/>
      <c r="CJ472" s="313"/>
      <c r="CK472" s="313"/>
      <c r="CL472" s="313"/>
      <c r="CM472" s="313"/>
      <c r="CN472" s="313">
        <v>0</v>
      </c>
      <c r="CO472" s="319" t="b">
        <f t="shared" si="179"/>
        <v>0</v>
      </c>
      <c r="CP472" s="319" t="b">
        <f t="shared" si="180"/>
        <v>0</v>
      </c>
      <c r="CQ472" s="319" t="b">
        <f t="shared" si="181"/>
        <v>0</v>
      </c>
      <c r="CR472" s="319" t="b">
        <f t="shared" si="177"/>
        <v>1</v>
      </c>
      <c r="CS472" s="430" t="b">
        <f t="shared" si="178"/>
        <v>0</v>
      </c>
      <c r="CT472" s="302" t="str">
        <f t="shared" si="182"/>
        <v/>
      </c>
      <c r="CU472" s="302" t="b">
        <f t="shared" si="183"/>
        <v>1</v>
      </c>
      <c r="CV472" s="319" t="b">
        <f t="shared" si="184"/>
        <v>0</v>
      </c>
      <c r="CW472" s="302" t="str">
        <f>'Forside og oppsummering'!$K$2</f>
        <v>20230131_1336</v>
      </c>
      <c r="CX472" s="302">
        <f t="shared" si="185"/>
        <v>4</v>
      </c>
      <c r="CY472" s="302" t="str">
        <f t="shared" si="186"/>
        <v/>
      </c>
      <c r="CZ472" s="435">
        <f t="shared" si="171"/>
        <v>0</v>
      </c>
      <c r="DA472" s="330">
        <f>'Forside og oppsummering'!$E$23</f>
        <v>0</v>
      </c>
      <c r="DB472" s="302" t="str">
        <f t="shared" si="172"/>
        <v>Prosjekt 7</v>
      </c>
      <c r="DC472" s="330" t="str">
        <f t="shared" si="173"/>
        <v>Prosjektbeskrivelse: tjenesteutviklingsprosjekt 7.</v>
      </c>
      <c r="DD472" s="431">
        <f t="shared" si="174"/>
        <v>0</v>
      </c>
      <c r="DE472" s="302" t="e">
        <f t="shared" si="175"/>
        <v>#VALUE!</v>
      </c>
      <c r="DF472" s="302" t="str">
        <f t="shared" si="176"/>
        <v>Hvilke konkrete gevinster/effekter forventes tiltaket å gi, hvilken betydning kan det få for omlegging av praksis</v>
      </c>
      <c r="DG472" s="328">
        <v>0</v>
      </c>
      <c r="DH472" s="328">
        <v>0</v>
      </c>
      <c r="DI472" s="328">
        <v>0</v>
      </c>
      <c r="DJ472" s="328">
        <v>0</v>
      </c>
      <c r="DK472" s="328">
        <v>0</v>
      </c>
      <c r="DL472" s="328">
        <v>0</v>
      </c>
      <c r="DM472" s="328">
        <v>0</v>
      </c>
      <c r="DN472" s="328">
        <v>0</v>
      </c>
      <c r="DO472" s="328" t="str">
        <v>20230131_1336</v>
      </c>
      <c r="DP472" s="328">
        <v>4</v>
      </c>
      <c r="EW472" s="436">
        <v>470</v>
      </c>
    </row>
    <row r="473" spans="82:153" x14ac:dyDescent="0.3">
      <c r="CD473" s="313">
        <v>0</v>
      </c>
      <c r="CE473" s="313" t="str">
        <v>P7.3f</v>
      </c>
      <c r="CF473" s="313" t="str">
        <v>Risikofaktorer</v>
      </c>
      <c r="CG473" s="313"/>
      <c r="CH473" s="313"/>
      <c r="CI473" s="313"/>
      <c r="CJ473" s="313"/>
      <c r="CK473" s="313"/>
      <c r="CL473" s="313"/>
      <c r="CM473" s="313"/>
      <c r="CN473" s="313">
        <v>0</v>
      </c>
      <c r="CO473" s="319" t="b">
        <f t="shared" si="179"/>
        <v>0</v>
      </c>
      <c r="CP473" s="319" t="b">
        <f t="shared" si="180"/>
        <v>0</v>
      </c>
      <c r="CQ473" s="319" t="b">
        <f t="shared" si="181"/>
        <v>0</v>
      </c>
      <c r="CR473" s="319" t="b">
        <f t="shared" si="177"/>
        <v>0</v>
      </c>
      <c r="CS473" s="430" t="b">
        <f t="shared" si="178"/>
        <v>0</v>
      </c>
      <c r="CT473" s="302" t="str">
        <f t="shared" si="182"/>
        <v/>
      </c>
      <c r="CU473" s="302" t="b">
        <f t="shared" si="183"/>
        <v>1</v>
      </c>
      <c r="CV473" s="319" t="b">
        <f t="shared" si="184"/>
        <v>0</v>
      </c>
      <c r="CW473" s="302" t="str">
        <f>'Forside og oppsummering'!$K$2</f>
        <v>20230131_1336</v>
      </c>
      <c r="CX473" s="302">
        <f t="shared" si="185"/>
        <v>4</v>
      </c>
      <c r="CY473" s="302" t="str">
        <f t="shared" si="186"/>
        <v/>
      </c>
      <c r="CZ473" s="435" t="str">
        <f t="shared" si="171"/>
        <v>P7.3f</v>
      </c>
      <c r="DA473" s="330">
        <f>'Forside og oppsummering'!$E$23</f>
        <v>0</v>
      </c>
      <c r="DB473" s="302" t="str">
        <f t="shared" si="172"/>
        <v>Prosjekt 7</v>
      </c>
      <c r="DC473" s="330" t="str">
        <f t="shared" si="173"/>
        <v>Prosjektbeskrivelse: tjenesteutviklingsprosjekt 7.</v>
      </c>
      <c r="DD473" s="431" t="str">
        <f t="shared" si="174"/>
        <v>P7.3f</v>
      </c>
      <c r="DE473" s="302" t="str">
        <f t="shared" si="175"/>
        <v>P_.3f</v>
      </c>
      <c r="DF473" s="302" t="str">
        <f t="shared" si="176"/>
        <v>Risikofaktorer</v>
      </c>
      <c r="DG473" s="328">
        <v>0</v>
      </c>
      <c r="DH473" s="328">
        <v>0</v>
      </c>
      <c r="DI473" s="328">
        <v>0</v>
      </c>
      <c r="DJ473" s="328">
        <v>0</v>
      </c>
      <c r="DK473" s="328">
        <v>0</v>
      </c>
      <c r="DL473" s="328">
        <v>0</v>
      </c>
      <c r="DM473" s="328">
        <v>0</v>
      </c>
      <c r="DN473" s="328">
        <v>0</v>
      </c>
      <c r="DO473" s="328" t="str">
        <v>20230131_1336</v>
      </c>
      <c r="DP473" s="328">
        <v>4</v>
      </c>
      <c r="EW473" s="275">
        <v>471</v>
      </c>
    </row>
    <row r="474" spans="82:153" x14ac:dyDescent="0.3">
      <c r="CD474" s="313">
        <v>0</v>
      </c>
      <c r="CE474" s="313">
        <v>0</v>
      </c>
      <c r="CF474" s="313" t="str">
        <v>Hvilke faktorer gjør det usikkert at dere når målene, selv om dere mottar tilskudd fra Statsforvalteren?</v>
      </c>
      <c r="CG474" s="313"/>
      <c r="CH474" s="313"/>
      <c r="CI474" s="313"/>
      <c r="CJ474" s="313"/>
      <c r="CK474" s="313"/>
      <c r="CL474" s="313"/>
      <c r="CM474" s="313"/>
      <c r="CN474" s="313">
        <v>0</v>
      </c>
      <c r="CO474" s="319" t="b">
        <f t="shared" si="179"/>
        <v>0</v>
      </c>
      <c r="CP474" s="319" t="b">
        <f t="shared" si="180"/>
        <v>0</v>
      </c>
      <c r="CQ474" s="319" t="b">
        <f t="shared" si="181"/>
        <v>0</v>
      </c>
      <c r="CR474" s="319" t="b">
        <f t="shared" si="177"/>
        <v>1</v>
      </c>
      <c r="CS474" s="430" t="b">
        <f t="shared" si="178"/>
        <v>0</v>
      </c>
      <c r="CT474" s="302" t="str">
        <f t="shared" si="182"/>
        <v/>
      </c>
      <c r="CU474" s="302" t="b">
        <f t="shared" si="183"/>
        <v>1</v>
      </c>
      <c r="CV474" s="319" t="b">
        <f t="shared" si="184"/>
        <v>0</v>
      </c>
      <c r="CW474" s="302" t="str">
        <f>'Forside og oppsummering'!$K$2</f>
        <v>20230131_1336</v>
      </c>
      <c r="CX474" s="302">
        <f t="shared" si="185"/>
        <v>4</v>
      </c>
      <c r="CY474" s="302" t="str">
        <f t="shared" si="186"/>
        <v/>
      </c>
      <c r="CZ474" s="435">
        <f t="shared" si="171"/>
        <v>0</v>
      </c>
      <c r="DA474" s="330">
        <f>'Forside og oppsummering'!$E$23</f>
        <v>0</v>
      </c>
      <c r="DB474" s="302" t="str">
        <f t="shared" si="172"/>
        <v>Prosjekt 7</v>
      </c>
      <c r="DC474" s="330" t="str">
        <f t="shared" si="173"/>
        <v>Prosjektbeskrivelse: tjenesteutviklingsprosjekt 7.</v>
      </c>
      <c r="DD474" s="431">
        <f t="shared" si="174"/>
        <v>0</v>
      </c>
      <c r="DE474" s="302" t="e">
        <f t="shared" si="175"/>
        <v>#VALUE!</v>
      </c>
      <c r="DF474" s="302" t="str">
        <f t="shared" si="176"/>
        <v>Hvilke faktorer gjør det usikkert at dere når målene, selv om dere mottar tilskudd fra Statsforvalteren?</v>
      </c>
      <c r="DG474" s="328">
        <v>0</v>
      </c>
      <c r="DH474" s="328">
        <v>0</v>
      </c>
      <c r="DI474" s="328">
        <v>0</v>
      </c>
      <c r="DJ474" s="328">
        <v>0</v>
      </c>
      <c r="DK474" s="328">
        <v>0</v>
      </c>
      <c r="DL474" s="328">
        <v>0</v>
      </c>
      <c r="DM474" s="328">
        <v>0</v>
      </c>
      <c r="DN474" s="328">
        <v>0</v>
      </c>
      <c r="DO474" s="328" t="str">
        <v>20230131_1336</v>
      </c>
      <c r="DP474" s="328">
        <v>4</v>
      </c>
      <c r="EW474" s="275">
        <v>472</v>
      </c>
    </row>
    <row r="475" spans="82:153" x14ac:dyDescent="0.3">
      <c r="CD475" s="313">
        <v>0</v>
      </c>
      <c r="CE475" s="313" t="str">
        <v>P7.3g</v>
      </c>
      <c r="CF475" s="313" t="str">
        <v>Forankring internt i kommunen</v>
      </c>
      <c r="CG475" s="313"/>
      <c r="CH475" s="313"/>
      <c r="CI475" s="313"/>
      <c r="CJ475" s="313"/>
      <c r="CK475" s="313"/>
      <c r="CL475" s="313"/>
      <c r="CM475" s="313"/>
      <c r="CN475" s="313">
        <v>0</v>
      </c>
      <c r="CO475" s="319" t="b">
        <f t="shared" si="179"/>
        <v>0</v>
      </c>
      <c r="CP475" s="319" t="b">
        <f t="shared" si="180"/>
        <v>0</v>
      </c>
      <c r="CQ475" s="319" t="b">
        <f t="shared" si="181"/>
        <v>0</v>
      </c>
      <c r="CR475" s="319" t="b">
        <f t="shared" si="177"/>
        <v>0</v>
      </c>
      <c r="CS475" s="430" t="b">
        <f t="shared" si="178"/>
        <v>0</v>
      </c>
      <c r="CT475" s="302" t="str">
        <f t="shared" si="182"/>
        <v/>
      </c>
      <c r="CU475" s="302" t="b">
        <f t="shared" si="183"/>
        <v>1</v>
      </c>
      <c r="CV475" s="319" t="b">
        <f t="shared" si="184"/>
        <v>0</v>
      </c>
      <c r="CW475" s="302" t="str">
        <f>'Forside og oppsummering'!$K$2</f>
        <v>20230131_1336</v>
      </c>
      <c r="CX475" s="302">
        <f t="shared" si="185"/>
        <v>4</v>
      </c>
      <c r="CY475" s="302" t="str">
        <f t="shared" si="186"/>
        <v/>
      </c>
      <c r="CZ475" s="435" t="str">
        <f t="shared" si="171"/>
        <v>P7.3g</v>
      </c>
      <c r="DA475" s="330">
        <f>'Forside og oppsummering'!$E$23</f>
        <v>0</v>
      </c>
      <c r="DB475" s="302" t="str">
        <f t="shared" si="172"/>
        <v>Prosjekt 7</v>
      </c>
      <c r="DC475" s="330" t="str">
        <f t="shared" si="173"/>
        <v>Prosjektbeskrivelse: tjenesteutviklingsprosjekt 7.</v>
      </c>
      <c r="DD475" s="431" t="str">
        <f t="shared" si="174"/>
        <v>P7.3g</v>
      </c>
      <c r="DE475" s="302" t="str">
        <f t="shared" si="175"/>
        <v>P_.3g</v>
      </c>
      <c r="DF475" s="302" t="str">
        <f t="shared" si="176"/>
        <v>Forankring internt i kommunen</v>
      </c>
      <c r="DG475" s="328">
        <v>0</v>
      </c>
      <c r="DH475" s="328">
        <v>0</v>
      </c>
      <c r="DI475" s="328">
        <v>0</v>
      </c>
      <c r="DJ475" s="328">
        <v>0</v>
      </c>
      <c r="DK475" s="328">
        <v>0</v>
      </c>
      <c r="DL475" s="328">
        <v>0</v>
      </c>
      <c r="DM475" s="328">
        <v>0</v>
      </c>
      <c r="DN475" s="328">
        <v>0</v>
      </c>
      <c r="DO475" s="328" t="str">
        <v>20230131_1336</v>
      </c>
      <c r="DP475" s="328">
        <v>4</v>
      </c>
      <c r="EW475" s="275">
        <v>473</v>
      </c>
    </row>
    <row r="476" spans="82:153" x14ac:dyDescent="0.3">
      <c r="CD476" s="313">
        <v>0</v>
      </c>
      <c r="CE476" s="313">
        <v>0</v>
      </c>
      <c r="CF476" s="313" t="str">
        <v>• Beskriv hvordan tiltaket er forankret internt i kommunen, faglig og administrativt i både utviklings og implementeringsfasen.
• Beskriv kort tanker om overgang fra prosjekt til drift.</v>
      </c>
      <c r="CG476" s="313"/>
      <c r="CH476" s="313"/>
      <c r="CI476" s="313"/>
      <c r="CJ476" s="313"/>
      <c r="CK476" s="313"/>
      <c r="CL476" s="313"/>
      <c r="CM476" s="313"/>
      <c r="CN476" s="313">
        <v>0</v>
      </c>
      <c r="CO476" s="319" t="b">
        <f t="shared" si="179"/>
        <v>0</v>
      </c>
      <c r="CP476" s="319" t="b">
        <f t="shared" si="180"/>
        <v>0</v>
      </c>
      <c r="CQ476" s="319" t="b">
        <f t="shared" si="181"/>
        <v>0</v>
      </c>
      <c r="CR476" s="319" t="b">
        <f t="shared" si="177"/>
        <v>1</v>
      </c>
      <c r="CS476" s="430" t="b">
        <f t="shared" si="178"/>
        <v>0</v>
      </c>
      <c r="CT476" s="302" t="str">
        <f t="shared" si="182"/>
        <v/>
      </c>
      <c r="CU476" s="302" t="b">
        <f t="shared" si="183"/>
        <v>1</v>
      </c>
      <c r="CV476" s="319" t="b">
        <f t="shared" si="184"/>
        <v>0</v>
      </c>
      <c r="CW476" s="302" t="str">
        <f>'Forside og oppsummering'!$K$2</f>
        <v>20230131_1336</v>
      </c>
      <c r="CX476" s="302">
        <f t="shared" si="185"/>
        <v>4</v>
      </c>
      <c r="CY476" s="302" t="str">
        <f t="shared" si="186"/>
        <v/>
      </c>
      <c r="CZ476" s="435">
        <f t="shared" si="171"/>
        <v>0</v>
      </c>
      <c r="DA476" s="330">
        <f>'Forside og oppsummering'!$E$23</f>
        <v>0</v>
      </c>
      <c r="DB476" s="302" t="str">
        <f t="shared" si="172"/>
        <v>Prosjekt 7</v>
      </c>
      <c r="DC476" s="330" t="str">
        <f t="shared" si="173"/>
        <v>Prosjektbeskrivelse: tjenesteutviklingsprosjekt 7.</v>
      </c>
      <c r="DD476" s="431">
        <f t="shared" si="174"/>
        <v>0</v>
      </c>
      <c r="DE476" s="302" t="e">
        <f t="shared" si="175"/>
        <v>#VALUE!</v>
      </c>
      <c r="DF476" s="302" t="str">
        <f t="shared" si="176"/>
        <v>• Beskriv hvordan tiltaket er forankret internt i kommunen, faglig og administrativt i både utviklings og implementeringsfasen.
• Beskriv kort tanker om overgang fra prosjekt til drift.</v>
      </c>
      <c r="DG476" s="328">
        <v>0</v>
      </c>
      <c r="DH476" s="328">
        <v>0</v>
      </c>
      <c r="DI476" s="328">
        <v>0</v>
      </c>
      <c r="DJ476" s="328">
        <v>0</v>
      </c>
      <c r="DK476" s="328">
        <v>0</v>
      </c>
      <c r="DL476" s="328">
        <v>0</v>
      </c>
      <c r="DM476" s="328">
        <v>0</v>
      </c>
      <c r="DN476" s="328">
        <v>0</v>
      </c>
      <c r="DO476" s="328" t="str">
        <v>20230131_1336</v>
      </c>
      <c r="DP476" s="328">
        <v>4</v>
      </c>
      <c r="EW476" s="275">
        <v>474</v>
      </c>
    </row>
    <row r="477" spans="82:153" x14ac:dyDescent="0.3">
      <c r="CD477" s="313">
        <v>0</v>
      </c>
      <c r="CE477" s="313" t="str">
        <v>P7.3h</v>
      </c>
      <c r="CF477" s="313" t="str">
        <v>Kontrolltiltak</v>
      </c>
      <c r="CG477" s="313"/>
      <c r="CH477" s="313"/>
      <c r="CI477" s="313"/>
      <c r="CJ477" s="313"/>
      <c r="CK477" s="313"/>
      <c r="CL477" s="313"/>
      <c r="CM477" s="313"/>
      <c r="CN477" s="313">
        <v>0</v>
      </c>
      <c r="CO477" s="319" t="b">
        <f t="shared" si="179"/>
        <v>0</v>
      </c>
      <c r="CP477" s="319" t="b">
        <f t="shared" si="180"/>
        <v>0</v>
      </c>
      <c r="CQ477" s="319" t="b">
        <f t="shared" si="181"/>
        <v>0</v>
      </c>
      <c r="CR477" s="319" t="b">
        <f t="shared" si="177"/>
        <v>0</v>
      </c>
      <c r="CS477" s="430" t="b">
        <f t="shared" si="178"/>
        <v>0</v>
      </c>
      <c r="CT477" s="302" t="str">
        <f t="shared" si="182"/>
        <v/>
      </c>
      <c r="CU477" s="302" t="b">
        <f t="shared" si="183"/>
        <v>1</v>
      </c>
      <c r="CV477" s="319" t="b">
        <f t="shared" si="184"/>
        <v>0</v>
      </c>
      <c r="CW477" s="302" t="str">
        <f>'Forside og oppsummering'!$K$2</f>
        <v>20230131_1336</v>
      </c>
      <c r="CX477" s="302">
        <f t="shared" si="185"/>
        <v>4</v>
      </c>
      <c r="CY477" s="302" t="str">
        <f t="shared" si="186"/>
        <v/>
      </c>
      <c r="CZ477" s="435" t="str">
        <f t="shared" si="171"/>
        <v>P7.3h</v>
      </c>
      <c r="DA477" s="330">
        <f>'Forside og oppsummering'!$E$23</f>
        <v>0</v>
      </c>
      <c r="DB477" s="302" t="str">
        <f t="shared" si="172"/>
        <v>Prosjekt 7</v>
      </c>
      <c r="DC477" s="330" t="str">
        <f t="shared" si="173"/>
        <v>Prosjektbeskrivelse: tjenesteutviklingsprosjekt 7.</v>
      </c>
      <c r="DD477" s="431" t="str">
        <f t="shared" si="174"/>
        <v>P7.3h</v>
      </c>
      <c r="DE477" s="302" t="str">
        <f t="shared" si="175"/>
        <v>P_.3h</v>
      </c>
      <c r="DF477" s="302" t="str">
        <f t="shared" si="176"/>
        <v>Kontrolltiltak</v>
      </c>
      <c r="DG477" s="328">
        <v>0</v>
      </c>
      <c r="DH477" s="328">
        <v>0</v>
      </c>
      <c r="DI477" s="328">
        <v>0</v>
      </c>
      <c r="DJ477" s="328">
        <v>0</v>
      </c>
      <c r="DK477" s="328">
        <v>0</v>
      </c>
      <c r="DL477" s="328">
        <v>0</v>
      </c>
      <c r="DM477" s="328">
        <v>0</v>
      </c>
      <c r="DN477" s="328">
        <v>0</v>
      </c>
      <c r="DO477" s="328" t="str">
        <v>20230131_1336</v>
      </c>
      <c r="DP477" s="328">
        <v>4</v>
      </c>
      <c r="EW477" s="275">
        <v>475</v>
      </c>
    </row>
    <row r="478" spans="82:153" x14ac:dyDescent="0.3">
      <c r="CD478" s="313">
        <v>0</v>
      </c>
      <c r="CE478" s="313">
        <v>0</v>
      </c>
      <c r="CF478"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478" s="313"/>
      <c r="CH478" s="313"/>
      <c r="CI478" s="313"/>
      <c r="CJ478" s="313"/>
      <c r="CK478" s="313"/>
      <c r="CL478" s="313"/>
      <c r="CM478" s="313"/>
      <c r="CN478" s="313">
        <v>0</v>
      </c>
      <c r="CO478" s="319" t="b">
        <f t="shared" si="179"/>
        <v>0</v>
      </c>
      <c r="CP478" s="319" t="b">
        <f t="shared" si="180"/>
        <v>0</v>
      </c>
      <c r="CQ478" s="319" t="b">
        <f t="shared" si="181"/>
        <v>0</v>
      </c>
      <c r="CR478" s="319" t="b">
        <f t="shared" si="177"/>
        <v>1</v>
      </c>
      <c r="CS478" s="430" t="b">
        <f t="shared" si="178"/>
        <v>1</v>
      </c>
      <c r="CT478" s="302" t="str">
        <f t="shared" si="182"/>
        <v/>
      </c>
      <c r="CU478" s="302" t="b">
        <f t="shared" si="183"/>
        <v>1</v>
      </c>
      <c r="CV478" s="319" t="b">
        <f t="shared" si="184"/>
        <v>0</v>
      </c>
      <c r="CW478" s="302" t="str">
        <f>'Forside og oppsummering'!$K$2</f>
        <v>20230131_1336</v>
      </c>
      <c r="CX478" s="302">
        <f t="shared" si="185"/>
        <v>6</v>
      </c>
      <c r="CY478" s="302" t="str">
        <f t="shared" si="186"/>
        <v/>
      </c>
      <c r="CZ478" s="435">
        <f t="shared" si="171"/>
        <v>0</v>
      </c>
      <c r="DA478" s="330">
        <f>'Forside og oppsummering'!$E$23</f>
        <v>0</v>
      </c>
      <c r="DB478" s="302" t="str">
        <f t="shared" si="172"/>
        <v>Prosjekt 7</v>
      </c>
      <c r="DC478" s="330" t="str">
        <f t="shared" si="173"/>
        <v>Prosjektbeskrivelse: tjenesteutviklingsprosjekt 7.</v>
      </c>
      <c r="DD478" s="431" t="str">
        <f t="shared" si="174"/>
        <v>P7.3h_end</v>
      </c>
      <c r="DE478" s="302" t="str">
        <f t="shared" si="175"/>
        <v>P_.3h_end</v>
      </c>
      <c r="DF478" s="302" t="str">
        <f t="shared" si="176"/>
        <v/>
      </c>
      <c r="DG478" s="328">
        <v>0</v>
      </c>
      <c r="DH478" s="328">
        <v>0</v>
      </c>
      <c r="DI478" s="328">
        <v>0</v>
      </c>
      <c r="DJ478" s="328">
        <v>0</v>
      </c>
      <c r="DK478" s="328">
        <v>0</v>
      </c>
      <c r="DL478" s="328">
        <v>0</v>
      </c>
      <c r="DM478" s="328">
        <v>0</v>
      </c>
      <c r="DN478" s="328">
        <v>0</v>
      </c>
      <c r="DO478" s="328" t="str">
        <v>20230131_1336</v>
      </c>
      <c r="DP478" s="328">
        <v>6</v>
      </c>
      <c r="EW478" s="275">
        <v>476</v>
      </c>
    </row>
    <row r="479" spans="82:153" x14ac:dyDescent="0.3">
      <c r="CD479" s="314" t="str">
        <f>'Prosjekt 7'!$C$44</f>
        <v>P7.4</v>
      </c>
      <c r="CE479" s="314" t="str">
        <f>'Prosjekt 7'!$D$44</f>
        <v>Samarbeidspartnere i tjenesteutviklingsprosjekt 7.</v>
      </c>
      <c r="CF479" s="314"/>
      <c r="CG479" s="314"/>
      <c r="CH479" s="314"/>
      <c r="CI479" s="314"/>
      <c r="CJ479" s="314"/>
      <c r="CK479" s="314"/>
      <c r="CL479" s="314"/>
      <c r="CM479" s="314"/>
      <c r="CN479" s="314"/>
      <c r="CO479" s="319" t="b">
        <f t="shared" si="179"/>
        <v>1</v>
      </c>
      <c r="CP479" s="319" t="b">
        <f t="shared" si="180"/>
        <v>0</v>
      </c>
      <c r="CQ479" s="319" t="b">
        <f t="shared" si="181"/>
        <v>0</v>
      </c>
      <c r="CR479" s="319" t="b">
        <f t="shared" si="177"/>
        <v>0</v>
      </c>
      <c r="CS479" s="430" t="b">
        <f t="shared" si="178"/>
        <v>0</v>
      </c>
      <c r="CT479" s="302" t="str">
        <f t="shared" si="182"/>
        <v/>
      </c>
      <c r="CU479" s="302" t="b">
        <f t="shared" si="183"/>
        <v>1</v>
      </c>
      <c r="CV479" s="319" t="b">
        <f t="shared" si="184"/>
        <v>0</v>
      </c>
      <c r="CW479" s="302" t="str">
        <f>'Forside og oppsummering'!$K$2</f>
        <v>20230131_1336</v>
      </c>
      <c r="CX479" s="302">
        <f t="shared" si="185"/>
        <v>2</v>
      </c>
      <c r="CY479" s="302" t="str">
        <f t="shared" si="186"/>
        <v/>
      </c>
      <c r="CZ479" s="435" t="str">
        <f t="shared" si="171"/>
        <v>P7.4</v>
      </c>
      <c r="DA479" s="330">
        <f>'Forside og oppsummering'!$E$23</f>
        <v>0</v>
      </c>
      <c r="DB479" s="302" t="str">
        <f t="shared" si="172"/>
        <v>Prosjekt 7</v>
      </c>
      <c r="DC479" s="330" t="str">
        <f t="shared" si="173"/>
        <v>Samarbeidspartnere i tjenesteutviklingsprosjekt 7.</v>
      </c>
      <c r="DD479" s="431" t="str">
        <f t="shared" si="174"/>
        <v>P7.4</v>
      </c>
      <c r="DE479" s="302" t="str">
        <f t="shared" si="175"/>
        <v>P_.4</v>
      </c>
      <c r="DF479" s="302">
        <f t="shared" si="176"/>
        <v>0</v>
      </c>
      <c r="DG479" s="328">
        <v>0</v>
      </c>
      <c r="DH479" s="328">
        <v>0</v>
      </c>
      <c r="DI479" s="328">
        <v>0</v>
      </c>
      <c r="DJ479" s="328">
        <v>0</v>
      </c>
      <c r="DK479" s="328">
        <v>0</v>
      </c>
      <c r="DL479" s="328">
        <v>0</v>
      </c>
      <c r="DM479" s="328">
        <v>0</v>
      </c>
      <c r="DN479" s="328">
        <v>0</v>
      </c>
      <c r="DO479" s="328" t="str">
        <v>20230131_1336</v>
      </c>
      <c r="DP479" s="328">
        <v>2</v>
      </c>
      <c r="EW479" s="436">
        <v>477</v>
      </c>
    </row>
    <row r="480" spans="82:153" x14ac:dyDescent="0.3">
      <c r="CD480" s="314"/>
      <c r="CE480" s="314" t="str">
        <f>_xlfn.CONCAT(CD479,"a")</f>
        <v>P7.4a</v>
      </c>
      <c r="CF480" s="275" t="s">
        <v>265</v>
      </c>
      <c r="CG480" s="314"/>
      <c r="CH480" s="314"/>
      <c r="CI480" s="314"/>
      <c r="CJ480" s="314"/>
      <c r="CK480" s="314"/>
      <c r="CL480" s="314"/>
      <c r="CM480" s="314"/>
      <c r="CN480" s="314">
        <f>'Prosjekt 7'!$D$46</f>
        <v>0</v>
      </c>
      <c r="CO480" s="319" t="b">
        <f t="shared" si="179"/>
        <v>0</v>
      </c>
      <c r="CP480" s="319" t="b">
        <f t="shared" si="180"/>
        <v>0</v>
      </c>
      <c r="CQ480" s="319" t="b">
        <f t="shared" si="181"/>
        <v>0</v>
      </c>
      <c r="CR480" s="319" t="b">
        <f t="shared" si="177"/>
        <v>0</v>
      </c>
      <c r="CS480" s="430" t="b">
        <f t="shared" si="178"/>
        <v>0</v>
      </c>
      <c r="CT480" s="302" t="str">
        <f t="shared" si="182"/>
        <v/>
      </c>
      <c r="CU480" s="302" t="b">
        <f t="shared" si="183"/>
        <v>1</v>
      </c>
      <c r="CV480" s="319" t="b">
        <f t="shared" si="184"/>
        <v>0</v>
      </c>
      <c r="CW480" s="302" t="str">
        <f>'Forside og oppsummering'!$K$2</f>
        <v>20230131_1336</v>
      </c>
      <c r="CX480" s="302">
        <f t="shared" si="185"/>
        <v>4</v>
      </c>
      <c r="CY480" s="302" t="str">
        <f t="shared" si="186"/>
        <v/>
      </c>
      <c r="CZ480" s="435" t="str">
        <f t="shared" si="171"/>
        <v>P7.4a</v>
      </c>
      <c r="DA480" s="330">
        <f>'Forside og oppsummering'!$E$23</f>
        <v>0</v>
      </c>
      <c r="DB480" s="302" t="str">
        <f t="shared" si="172"/>
        <v>Prosjekt 7</v>
      </c>
      <c r="DC480" s="330" t="str">
        <f t="shared" si="173"/>
        <v>Samarbeidspartnere i tjenesteutviklingsprosjekt 7.</v>
      </c>
      <c r="DD480" s="431" t="str">
        <f t="shared" si="174"/>
        <v>P7.4a</v>
      </c>
      <c r="DE480" s="302" t="str">
        <f t="shared" si="175"/>
        <v>P_.4a</v>
      </c>
      <c r="DF480" s="302" t="str">
        <f t="shared" si="176"/>
        <v>Samarbeidspartnere</v>
      </c>
      <c r="DG480" s="328">
        <v>0</v>
      </c>
      <c r="DH480" s="328">
        <v>0</v>
      </c>
      <c r="DI480" s="328">
        <v>0</v>
      </c>
      <c r="DJ480" s="328">
        <v>0</v>
      </c>
      <c r="DK480" s="328">
        <v>0</v>
      </c>
      <c r="DL480" s="328">
        <v>0</v>
      </c>
      <c r="DM480" s="328">
        <v>0</v>
      </c>
      <c r="DN480" s="328">
        <v>0</v>
      </c>
      <c r="DO480" s="328" t="str">
        <v>20230131_1336</v>
      </c>
      <c r="DP480" s="328">
        <v>4</v>
      </c>
      <c r="EW480" s="275">
        <v>478</v>
      </c>
    </row>
    <row r="481" spans="81:153" x14ac:dyDescent="0.3">
      <c r="CC481" s="302" t="str">
        <f>'Prosjekt 7'!$D$50</f>
        <v>P7.5  Alle estimerte kostnader for tjenesteutviklingsprosjektet (I året det søkes for)</v>
      </c>
      <c r="CO481" s="319" t="b">
        <f t="shared" si="179"/>
        <v>0</v>
      </c>
      <c r="CP481" s="319" t="b">
        <f t="shared" si="180"/>
        <v>0</v>
      </c>
      <c r="CQ481" s="319" t="b">
        <f t="shared" si="181"/>
        <v>0</v>
      </c>
      <c r="CR481" s="319" t="b">
        <f t="shared" si="177"/>
        <v>1</v>
      </c>
      <c r="CS481" s="430" t="b">
        <f t="shared" si="178"/>
        <v>1</v>
      </c>
      <c r="CT481" s="302" t="str">
        <f t="shared" si="182"/>
        <v/>
      </c>
      <c r="CU481" s="302" t="b">
        <f t="shared" si="183"/>
        <v>1</v>
      </c>
      <c r="CV481" s="319" t="b">
        <f t="shared" si="184"/>
        <v>0</v>
      </c>
      <c r="CW481" s="302" t="str">
        <f>'Forside og oppsummering'!$K$2</f>
        <v>20230131_1336</v>
      </c>
      <c r="CX481" s="302">
        <f t="shared" si="185"/>
        <v>6</v>
      </c>
      <c r="CY481" s="302" t="str">
        <f t="shared" si="186"/>
        <v/>
      </c>
      <c r="CZ481" s="435">
        <f t="shared" si="171"/>
        <v>0</v>
      </c>
      <c r="DA481" s="330">
        <f>'Forside og oppsummering'!$E$23</f>
        <v>0</v>
      </c>
      <c r="DB481" s="302" t="str">
        <f t="shared" si="172"/>
        <v>Prosjekt 7</v>
      </c>
      <c r="DC481" s="330" t="str">
        <f t="shared" si="173"/>
        <v>Samarbeidspartnere i tjenesteutviklingsprosjekt 7.</v>
      </c>
      <c r="DD481" s="431" t="str">
        <f t="shared" si="174"/>
        <v>P7.4a_end</v>
      </c>
      <c r="DE481" s="302" t="str">
        <f t="shared" si="175"/>
        <v>P_.4a_end</v>
      </c>
      <c r="DF481" s="302" t="str">
        <f t="shared" si="176"/>
        <v/>
      </c>
      <c r="DG481" s="328">
        <v>0</v>
      </c>
      <c r="DH481" s="328">
        <v>0</v>
      </c>
      <c r="DI481" s="328">
        <v>0</v>
      </c>
      <c r="DJ481" s="328">
        <v>0</v>
      </c>
      <c r="DK481" s="328">
        <v>0</v>
      </c>
      <c r="DL481" s="328">
        <v>0</v>
      </c>
      <c r="DM481" s="328">
        <v>0</v>
      </c>
      <c r="DN481" s="328">
        <v>0</v>
      </c>
      <c r="DO481" s="328" t="str">
        <v>20230131_1336</v>
      </c>
      <c r="DP481" s="328">
        <v>6</v>
      </c>
      <c r="EW481" s="275">
        <v>479</v>
      </c>
    </row>
    <row r="482" spans="81:153" x14ac:dyDescent="0.3">
      <c r="CC482" s="302">
        <f>FIND(" ",CC481)</f>
        <v>5</v>
      </c>
      <c r="CD482" s="315" t="str">
        <f>LEFT(CC481,CC482)</f>
        <v xml:space="preserve">P7.5 </v>
      </c>
      <c r="CE482" s="315" t="str">
        <f>RIGHT(CC481,LEN(CC481)-CC482-1)</f>
        <v>Alle estimerte kostnader for tjenesteutviklingsprosjektet (I året det søkes for)</v>
      </c>
      <c r="CF482" s="315"/>
      <c r="CG482" s="315"/>
      <c r="CH482" s="315"/>
      <c r="CI482" s="315"/>
      <c r="CJ482" s="315"/>
      <c r="CK482" s="315"/>
      <c r="CL482" s="315"/>
      <c r="CM482" s="315"/>
      <c r="CN482" s="315"/>
      <c r="CO482" s="319" t="b">
        <f t="shared" si="179"/>
        <v>1</v>
      </c>
      <c r="CP482" s="319" t="b">
        <f t="shared" si="180"/>
        <v>0</v>
      </c>
      <c r="CQ482" s="319" t="b">
        <f t="shared" si="181"/>
        <v>0</v>
      </c>
      <c r="CR482" s="319" t="b">
        <f t="shared" si="177"/>
        <v>0</v>
      </c>
      <c r="CS482" s="430" t="b">
        <f t="shared" si="178"/>
        <v>0</v>
      </c>
      <c r="CT482" s="302" t="str">
        <f t="shared" si="182"/>
        <v/>
      </c>
      <c r="CU482" s="302" t="b">
        <f t="shared" si="183"/>
        <v>1</v>
      </c>
      <c r="CV482" s="319" t="b">
        <f t="shared" si="184"/>
        <v>0</v>
      </c>
      <c r="CW482" s="302" t="str">
        <f>'Forside og oppsummering'!$K$2</f>
        <v>20230131_1336</v>
      </c>
      <c r="CX482" s="302">
        <f t="shared" si="185"/>
        <v>2</v>
      </c>
      <c r="CY482" s="302" t="str">
        <f t="shared" si="186"/>
        <v/>
      </c>
      <c r="CZ482" s="435" t="str">
        <f t="shared" si="171"/>
        <v xml:space="preserve">P7.5 </v>
      </c>
      <c r="DA482" s="330">
        <f>'Forside og oppsummering'!$E$23</f>
        <v>0</v>
      </c>
      <c r="DB482" s="302" t="str">
        <f t="shared" si="172"/>
        <v>Prosjekt 7</v>
      </c>
      <c r="DC482" s="330" t="str">
        <f t="shared" si="173"/>
        <v>Alle estimerte kostnader for tjenesteutviklingsprosjektet (I året det søkes for)</v>
      </c>
      <c r="DD482" s="431" t="str">
        <f t="shared" si="174"/>
        <v xml:space="preserve">P7.5 </v>
      </c>
      <c r="DE482" s="302" t="str">
        <f t="shared" si="175"/>
        <v xml:space="preserve">P_.5 </v>
      </c>
      <c r="DF482" s="302">
        <f t="shared" si="176"/>
        <v>0</v>
      </c>
      <c r="DG482" s="328">
        <v>0</v>
      </c>
      <c r="DH482" s="328">
        <v>0</v>
      </c>
      <c r="DI482" s="328">
        <v>0</v>
      </c>
      <c r="DJ482" s="328">
        <v>0</v>
      </c>
      <c r="DK482" s="328">
        <v>0</v>
      </c>
      <c r="DL482" s="328">
        <v>0</v>
      </c>
      <c r="DM482" s="328">
        <v>0</v>
      </c>
      <c r="DN482" s="328">
        <v>0</v>
      </c>
      <c r="DO482" s="328" t="str">
        <v>20230131_1336</v>
      </c>
      <c r="DP482" s="328">
        <v>2</v>
      </c>
      <c r="EW482" s="275">
        <v>480</v>
      </c>
    </row>
    <row r="483" spans="81:153" x14ac:dyDescent="0.3">
      <c r="CD483" s="315" cm="1">
        <f t="array" ref="CD483:CF490">'Prosjekt 7'!$C$52:$E$59</f>
        <v>0</v>
      </c>
      <c r="CE483" s="315" t="str">
        <v>P7.5a</v>
      </c>
      <c r="CF483" s="315" t="str">
        <v>Lønnsutgifter med sosiale utgifter</v>
      </c>
      <c r="CG483" s="315"/>
      <c r="CH483" s="315"/>
      <c r="CI483" s="315"/>
      <c r="CJ483" s="315"/>
      <c r="CK483" s="315"/>
      <c r="CL483" s="315"/>
      <c r="CM483" s="315"/>
      <c r="CN483" s="315" cm="1">
        <f t="array" ref="CN483:CN495">'Prosjekt 7'!$F$52:$F$64</f>
        <v>0</v>
      </c>
      <c r="CO483" s="319" t="b">
        <f t="shared" si="179"/>
        <v>0</v>
      </c>
      <c r="CP483" s="319" t="b">
        <f t="shared" si="180"/>
        <v>0</v>
      </c>
      <c r="CQ483" s="319" t="b">
        <f t="shared" si="181"/>
        <v>0</v>
      </c>
      <c r="CR483" s="319" t="b">
        <f t="shared" si="177"/>
        <v>0</v>
      </c>
      <c r="CS483" s="430" t="b">
        <f t="shared" si="178"/>
        <v>0</v>
      </c>
      <c r="CT483" s="302" t="str">
        <f t="shared" si="182"/>
        <v/>
      </c>
      <c r="CU483" s="302" t="b">
        <f t="shared" si="183"/>
        <v>1</v>
      </c>
      <c r="CV483" s="319" t="b">
        <f t="shared" si="184"/>
        <v>0</v>
      </c>
      <c r="CW483" s="302" t="str">
        <f>'Forside og oppsummering'!$K$2</f>
        <v>20230131_1336</v>
      </c>
      <c r="CX483" s="302">
        <f t="shared" si="185"/>
        <v>4</v>
      </c>
      <c r="CY483" s="302" t="str">
        <f t="shared" si="186"/>
        <v/>
      </c>
      <c r="CZ483" s="435" t="str">
        <f t="shared" si="171"/>
        <v>P7.5a</v>
      </c>
      <c r="DA483" s="330">
        <f>'Forside og oppsummering'!$E$23</f>
        <v>0</v>
      </c>
      <c r="DB483" s="302" t="str">
        <f t="shared" si="172"/>
        <v>Prosjekt 7</v>
      </c>
      <c r="DC483" s="330" t="str">
        <f t="shared" si="173"/>
        <v>Alle estimerte kostnader for tjenesteutviklingsprosjektet (I året det søkes for)</v>
      </c>
      <c r="DD483" s="431" t="str">
        <f t="shared" si="174"/>
        <v>P7.5a</v>
      </c>
      <c r="DE483" s="302" t="str">
        <f t="shared" si="175"/>
        <v>P_.5a</v>
      </c>
      <c r="DF483" s="302" t="str">
        <f t="shared" si="176"/>
        <v>Lønnsutgifter med sosiale utgifter</v>
      </c>
      <c r="DG483" s="328">
        <v>0</v>
      </c>
      <c r="DH483" s="328">
        <v>0</v>
      </c>
      <c r="DI483" s="328">
        <v>0</v>
      </c>
      <c r="DJ483" s="328">
        <v>0</v>
      </c>
      <c r="DK483" s="328">
        <v>0</v>
      </c>
      <c r="DL483" s="328">
        <v>0</v>
      </c>
      <c r="DM483" s="328">
        <v>0</v>
      </c>
      <c r="DN483" s="328">
        <v>0</v>
      </c>
      <c r="DO483" s="328" t="str">
        <v>20230131_1336</v>
      </c>
      <c r="DP483" s="328">
        <v>4</v>
      </c>
      <c r="EW483" s="275">
        <v>481</v>
      </c>
    </row>
    <row r="484" spans="81:153" x14ac:dyDescent="0.3">
      <c r="CD484" s="315">
        <v>0</v>
      </c>
      <c r="CE484" s="315" t="str">
        <v>P7.5b</v>
      </c>
      <c r="CF484" s="315" t="str">
        <v>Reiseutgifter, arrangement, møter, konferanser</v>
      </c>
      <c r="CG484" s="315"/>
      <c r="CH484" s="315"/>
      <c r="CI484" s="315"/>
      <c r="CJ484" s="315"/>
      <c r="CK484" s="315"/>
      <c r="CL484" s="315"/>
      <c r="CM484" s="315"/>
      <c r="CN484" s="315">
        <v>0</v>
      </c>
      <c r="CO484" s="319" t="b">
        <f t="shared" si="179"/>
        <v>0</v>
      </c>
      <c r="CP484" s="319" t="b">
        <f t="shared" si="180"/>
        <v>0</v>
      </c>
      <c r="CQ484" s="319" t="b">
        <f t="shared" si="181"/>
        <v>0</v>
      </c>
      <c r="CR484" s="319" t="b">
        <f t="shared" si="177"/>
        <v>0</v>
      </c>
      <c r="CS484" s="430" t="b">
        <f t="shared" si="178"/>
        <v>0</v>
      </c>
      <c r="CT484" s="302" t="str">
        <f t="shared" si="182"/>
        <v/>
      </c>
      <c r="CU484" s="302" t="b">
        <f t="shared" si="183"/>
        <v>1</v>
      </c>
      <c r="CV484" s="319" t="b">
        <f t="shared" si="184"/>
        <v>0</v>
      </c>
      <c r="CW484" s="302" t="str">
        <f>'Forside og oppsummering'!$K$2</f>
        <v>20230131_1336</v>
      </c>
      <c r="CX484" s="302">
        <f t="shared" si="185"/>
        <v>4</v>
      </c>
      <c r="CY484" s="302" t="str">
        <f t="shared" si="186"/>
        <v/>
      </c>
      <c r="CZ484" s="435" t="str">
        <f t="shared" si="171"/>
        <v>P7.5b</v>
      </c>
      <c r="DA484" s="330">
        <f>'Forside og oppsummering'!$E$23</f>
        <v>0</v>
      </c>
      <c r="DB484" s="302" t="str">
        <f t="shared" si="172"/>
        <v>Prosjekt 7</v>
      </c>
      <c r="DC484" s="330" t="str">
        <f t="shared" si="173"/>
        <v>Alle estimerte kostnader for tjenesteutviklingsprosjektet (I året det søkes for)</v>
      </c>
      <c r="DD484" s="431" t="str">
        <f t="shared" si="174"/>
        <v>P7.5b</v>
      </c>
      <c r="DE484" s="302" t="str">
        <f t="shared" si="175"/>
        <v>P_.5b</v>
      </c>
      <c r="DF484" s="302" t="str">
        <f t="shared" si="176"/>
        <v>Reiseutgifter, arrangement, møter, konferanser</v>
      </c>
      <c r="DG484" s="328">
        <v>0</v>
      </c>
      <c r="DH484" s="328">
        <v>0</v>
      </c>
      <c r="DI484" s="328">
        <v>0</v>
      </c>
      <c r="DJ484" s="328">
        <v>0</v>
      </c>
      <c r="DK484" s="328">
        <v>0</v>
      </c>
      <c r="DL484" s="328">
        <v>0</v>
      </c>
      <c r="DM484" s="328">
        <v>0</v>
      </c>
      <c r="DN484" s="328">
        <v>0</v>
      </c>
      <c r="DO484" s="328" t="str">
        <v>20230131_1336</v>
      </c>
      <c r="DP484" s="328">
        <v>4</v>
      </c>
      <c r="EW484" s="275">
        <v>482</v>
      </c>
    </row>
    <row r="485" spans="81:153" x14ac:dyDescent="0.3">
      <c r="CD485" s="315">
        <v>0</v>
      </c>
      <c r="CE485" s="315" t="str">
        <v>P7.5c</v>
      </c>
      <c r="CF485" s="315" t="str">
        <v>Konsulenttjenester</v>
      </c>
      <c r="CG485" s="315"/>
      <c r="CH485" s="315"/>
      <c r="CI485" s="315"/>
      <c r="CJ485" s="315"/>
      <c r="CK485" s="315"/>
      <c r="CL485" s="315"/>
      <c r="CM485" s="315"/>
      <c r="CN485" s="315">
        <v>0</v>
      </c>
      <c r="CO485" s="319" t="b">
        <f t="shared" si="179"/>
        <v>0</v>
      </c>
      <c r="CP485" s="319" t="b">
        <f t="shared" si="180"/>
        <v>0</v>
      </c>
      <c r="CQ485" s="319" t="b">
        <f t="shared" si="181"/>
        <v>0</v>
      </c>
      <c r="CR485" s="319" t="b">
        <f t="shared" si="177"/>
        <v>0</v>
      </c>
      <c r="CS485" s="430" t="b">
        <f t="shared" si="178"/>
        <v>0</v>
      </c>
      <c r="CT485" s="302" t="str">
        <f t="shared" si="182"/>
        <v/>
      </c>
      <c r="CU485" s="302" t="b">
        <f t="shared" si="183"/>
        <v>1</v>
      </c>
      <c r="CV485" s="319" t="b">
        <f t="shared" si="184"/>
        <v>0</v>
      </c>
      <c r="CW485" s="302" t="str">
        <f>'Forside og oppsummering'!$K$2</f>
        <v>20230131_1336</v>
      </c>
      <c r="CX485" s="302">
        <f t="shared" si="185"/>
        <v>4</v>
      </c>
      <c r="CY485" s="302" t="str">
        <f t="shared" si="186"/>
        <v/>
      </c>
      <c r="CZ485" s="435" t="str">
        <f t="shared" si="171"/>
        <v>P7.5c</v>
      </c>
      <c r="DA485" s="330">
        <f>'Forside og oppsummering'!$E$23</f>
        <v>0</v>
      </c>
      <c r="DB485" s="302" t="str">
        <f t="shared" si="172"/>
        <v>Prosjekt 7</v>
      </c>
      <c r="DC485" s="330" t="str">
        <f t="shared" si="173"/>
        <v>Alle estimerte kostnader for tjenesteutviklingsprosjektet (I året det søkes for)</v>
      </c>
      <c r="DD485" s="431" t="str">
        <f t="shared" si="174"/>
        <v>P7.5c</v>
      </c>
      <c r="DE485" s="302" t="str">
        <f t="shared" si="175"/>
        <v>P_.5c</v>
      </c>
      <c r="DF485" s="302" t="str">
        <f t="shared" si="176"/>
        <v>Konsulenttjenester</v>
      </c>
      <c r="DG485" s="328">
        <v>0</v>
      </c>
      <c r="DH485" s="328">
        <v>0</v>
      </c>
      <c r="DI485" s="328">
        <v>0</v>
      </c>
      <c r="DJ485" s="328">
        <v>0</v>
      </c>
      <c r="DK485" s="328">
        <v>0</v>
      </c>
      <c r="DL485" s="328">
        <v>0</v>
      </c>
      <c r="DM485" s="328">
        <v>0</v>
      </c>
      <c r="DN485" s="328">
        <v>0</v>
      </c>
      <c r="DO485" s="328" t="str">
        <v>20230131_1336</v>
      </c>
      <c r="DP485" s="328">
        <v>4</v>
      </c>
      <c r="EW485" s="275">
        <v>483</v>
      </c>
    </row>
    <row r="486" spans="81:153" x14ac:dyDescent="0.3">
      <c r="CD486" s="315">
        <v>0</v>
      </c>
      <c r="CE486" s="315" t="str">
        <v>P7.5d</v>
      </c>
      <c r="CF486" s="315" t="str">
        <v>Trykking, publikasjoner, kunngjøringer, utsending og distribusjonskostnader</v>
      </c>
      <c r="CG486" s="315"/>
      <c r="CH486" s="315"/>
      <c r="CI486" s="315"/>
      <c r="CJ486" s="315"/>
      <c r="CK486" s="315"/>
      <c r="CL486" s="315"/>
      <c r="CM486" s="315"/>
      <c r="CN486" s="315">
        <v>0</v>
      </c>
      <c r="CO486" s="319" t="b">
        <f t="shared" si="179"/>
        <v>0</v>
      </c>
      <c r="CP486" s="319" t="b">
        <f t="shared" si="180"/>
        <v>0</v>
      </c>
      <c r="CQ486" s="319" t="b">
        <f t="shared" si="181"/>
        <v>0</v>
      </c>
      <c r="CR486" s="319" t="b">
        <f t="shared" si="177"/>
        <v>0</v>
      </c>
      <c r="CS486" s="430" t="b">
        <f t="shared" si="178"/>
        <v>0</v>
      </c>
      <c r="CT486" s="302" t="str">
        <f t="shared" si="182"/>
        <v/>
      </c>
      <c r="CU486" s="302" t="b">
        <f t="shared" si="183"/>
        <v>1</v>
      </c>
      <c r="CV486" s="319" t="b">
        <f t="shared" si="184"/>
        <v>0</v>
      </c>
      <c r="CW486" s="302" t="str">
        <f>'Forside og oppsummering'!$K$2</f>
        <v>20230131_1336</v>
      </c>
      <c r="CX486" s="302">
        <f t="shared" si="185"/>
        <v>4</v>
      </c>
      <c r="CY486" s="302" t="str">
        <f t="shared" si="186"/>
        <v/>
      </c>
      <c r="CZ486" s="435" t="str">
        <f t="shared" si="171"/>
        <v>P7.5d</v>
      </c>
      <c r="DA486" s="330">
        <f>'Forside og oppsummering'!$E$23</f>
        <v>0</v>
      </c>
      <c r="DB486" s="302" t="str">
        <f t="shared" si="172"/>
        <v>Prosjekt 7</v>
      </c>
      <c r="DC486" s="330" t="str">
        <f t="shared" si="173"/>
        <v>Alle estimerte kostnader for tjenesteutviklingsprosjektet (I året det søkes for)</v>
      </c>
      <c r="DD486" s="431" t="str">
        <f t="shared" si="174"/>
        <v>P7.5d</v>
      </c>
      <c r="DE486" s="302" t="str">
        <f t="shared" si="175"/>
        <v>P_.5d</v>
      </c>
      <c r="DF486" s="302" t="str">
        <f t="shared" si="176"/>
        <v>Trykking, publikasjoner, kunngjøringer, utsending og distribusjonskostnader</v>
      </c>
      <c r="DG486" s="328">
        <v>0</v>
      </c>
      <c r="DH486" s="328">
        <v>0</v>
      </c>
      <c r="DI486" s="328">
        <v>0</v>
      </c>
      <c r="DJ486" s="328">
        <v>0</v>
      </c>
      <c r="DK486" s="328">
        <v>0</v>
      </c>
      <c r="DL486" s="328">
        <v>0</v>
      </c>
      <c r="DM486" s="328">
        <v>0</v>
      </c>
      <c r="DN486" s="328">
        <v>0</v>
      </c>
      <c r="DO486" s="328" t="str">
        <v>20230131_1336</v>
      </c>
      <c r="DP486" s="328">
        <v>4</v>
      </c>
      <c r="EW486" s="436">
        <v>484</v>
      </c>
    </row>
    <row r="487" spans="81:153" x14ac:dyDescent="0.3">
      <c r="CD487" s="315">
        <v>0</v>
      </c>
      <c r="CE487" s="315" t="str">
        <v>P7.5e</v>
      </c>
      <c r="CF487" s="315" t="str">
        <v>Investeringer/ inventar/ utstyr.
Kontroller i kunngjøringen om det gis tilskudd til dette</v>
      </c>
      <c r="CG487" s="315"/>
      <c r="CH487" s="315"/>
      <c r="CI487" s="315"/>
      <c r="CJ487" s="315"/>
      <c r="CK487" s="315"/>
      <c r="CL487" s="315"/>
      <c r="CM487" s="315"/>
      <c r="CN487" s="315">
        <v>0</v>
      </c>
      <c r="CO487" s="319" t="b">
        <f t="shared" si="179"/>
        <v>0</v>
      </c>
      <c r="CP487" s="319" t="b">
        <f t="shared" si="180"/>
        <v>0</v>
      </c>
      <c r="CQ487" s="319" t="b">
        <f t="shared" si="181"/>
        <v>0</v>
      </c>
      <c r="CR487" s="319" t="b">
        <f t="shared" si="177"/>
        <v>0</v>
      </c>
      <c r="CS487" s="430" t="b">
        <f t="shared" si="178"/>
        <v>0</v>
      </c>
      <c r="CT487" s="302" t="str">
        <f t="shared" si="182"/>
        <v/>
      </c>
      <c r="CU487" s="302" t="b">
        <f t="shared" si="183"/>
        <v>1</v>
      </c>
      <c r="CV487" s="319" t="b">
        <f t="shared" si="184"/>
        <v>0</v>
      </c>
      <c r="CW487" s="302" t="str">
        <f>'Forside og oppsummering'!$K$2</f>
        <v>20230131_1336</v>
      </c>
      <c r="CX487" s="302">
        <f t="shared" si="185"/>
        <v>4</v>
      </c>
      <c r="CY487" s="302" t="str">
        <f t="shared" si="186"/>
        <v/>
      </c>
      <c r="CZ487" s="435" t="str">
        <f t="shared" si="171"/>
        <v>P7.5e</v>
      </c>
      <c r="DA487" s="330">
        <f>'Forside og oppsummering'!$E$23</f>
        <v>0</v>
      </c>
      <c r="DB487" s="302" t="str">
        <f t="shared" si="172"/>
        <v>Prosjekt 7</v>
      </c>
      <c r="DC487" s="330" t="str">
        <f t="shared" si="173"/>
        <v>Alle estimerte kostnader for tjenesteutviklingsprosjektet (I året det søkes for)</v>
      </c>
      <c r="DD487" s="431" t="str">
        <f t="shared" si="174"/>
        <v>P7.5e</v>
      </c>
      <c r="DE487" s="302" t="str">
        <f t="shared" si="175"/>
        <v>P_.5e</v>
      </c>
      <c r="DF487" s="302" t="str">
        <f t="shared" si="176"/>
        <v>Investeringer/ inventar/ utstyr.
Kontroller i kunngjøringen om det gis tilskudd til dette</v>
      </c>
      <c r="DG487" s="328">
        <v>0</v>
      </c>
      <c r="DH487" s="328">
        <v>0</v>
      </c>
      <c r="DI487" s="328">
        <v>0</v>
      </c>
      <c r="DJ487" s="328">
        <v>0</v>
      </c>
      <c r="DK487" s="328">
        <v>0</v>
      </c>
      <c r="DL487" s="328">
        <v>0</v>
      </c>
      <c r="DM487" s="328">
        <v>0</v>
      </c>
      <c r="DN487" s="328">
        <v>0</v>
      </c>
      <c r="DO487" s="328" t="str">
        <v>20230131_1336</v>
      </c>
      <c r="DP487" s="328">
        <v>4</v>
      </c>
      <c r="EW487" s="275">
        <v>485</v>
      </c>
    </row>
    <row r="488" spans="81:153" x14ac:dyDescent="0.3">
      <c r="CD488" s="315">
        <v>0</v>
      </c>
      <c r="CE488" s="315" t="str">
        <v>P7.5f</v>
      </c>
      <c r="CF488" s="315" t="str">
        <v>Driftsutgifter, forbruksmateriell og kontortjenester
inkludert lokaler og energi</v>
      </c>
      <c r="CG488" s="315"/>
      <c r="CH488" s="315"/>
      <c r="CI488" s="315"/>
      <c r="CJ488" s="315"/>
      <c r="CK488" s="315"/>
      <c r="CL488" s="315"/>
      <c r="CM488" s="315"/>
      <c r="CN488" s="315">
        <v>0</v>
      </c>
      <c r="CO488" s="319" t="b">
        <f t="shared" si="179"/>
        <v>0</v>
      </c>
      <c r="CP488" s="319" t="b">
        <f t="shared" si="180"/>
        <v>0</v>
      </c>
      <c r="CQ488" s="319" t="b">
        <f t="shared" si="181"/>
        <v>0</v>
      </c>
      <c r="CR488" s="319" t="b">
        <f t="shared" si="177"/>
        <v>0</v>
      </c>
      <c r="CS488" s="430" t="b">
        <f t="shared" si="178"/>
        <v>0</v>
      </c>
      <c r="CT488" s="302" t="str">
        <f t="shared" si="182"/>
        <v/>
      </c>
      <c r="CU488" s="302" t="b">
        <f t="shared" si="183"/>
        <v>1</v>
      </c>
      <c r="CV488" s="319" t="b">
        <f t="shared" si="184"/>
        <v>0</v>
      </c>
      <c r="CW488" s="302" t="str">
        <f>'Forside og oppsummering'!$K$2</f>
        <v>20230131_1336</v>
      </c>
      <c r="CX488" s="302">
        <f t="shared" si="185"/>
        <v>4</v>
      </c>
      <c r="CY488" s="302" t="str">
        <f t="shared" si="186"/>
        <v/>
      </c>
      <c r="CZ488" s="435" t="str">
        <f t="shared" si="171"/>
        <v>P7.5f</v>
      </c>
      <c r="DA488" s="330">
        <f>'Forside og oppsummering'!$E$23</f>
        <v>0</v>
      </c>
      <c r="DB488" s="302" t="str">
        <f t="shared" si="172"/>
        <v>Prosjekt 7</v>
      </c>
      <c r="DC488" s="330" t="str">
        <f t="shared" si="173"/>
        <v>Alle estimerte kostnader for tjenesteutviklingsprosjektet (I året det søkes for)</v>
      </c>
      <c r="DD488" s="431" t="str">
        <f t="shared" si="174"/>
        <v>P7.5f</v>
      </c>
      <c r="DE488" s="302" t="str">
        <f t="shared" si="175"/>
        <v>P_.5f</v>
      </c>
      <c r="DF488" s="302" t="str">
        <f t="shared" si="176"/>
        <v>Driftsutgifter, forbruksmateriell og kontortjenester
inkludert lokaler og energi</v>
      </c>
      <c r="DG488" s="328">
        <v>0</v>
      </c>
      <c r="DH488" s="328">
        <v>0</v>
      </c>
      <c r="DI488" s="328">
        <v>0</v>
      </c>
      <c r="DJ488" s="328">
        <v>0</v>
      </c>
      <c r="DK488" s="328">
        <v>0</v>
      </c>
      <c r="DL488" s="328">
        <v>0</v>
      </c>
      <c r="DM488" s="328">
        <v>0</v>
      </c>
      <c r="DN488" s="328">
        <v>0</v>
      </c>
      <c r="DO488" s="328" t="str">
        <v>20230131_1336</v>
      </c>
      <c r="DP488" s="328">
        <v>4</v>
      </c>
      <c r="EW488" s="275">
        <v>486</v>
      </c>
    </row>
    <row r="489" spans="81:153" x14ac:dyDescent="0.3">
      <c r="CD489" s="315">
        <v>0</v>
      </c>
      <c r="CE489" s="315" t="str">
        <v>Andre utgifter (Spesifiser i rader nedenfor)</v>
      </c>
      <c r="CF489" s="315">
        <v>0</v>
      </c>
      <c r="CG489" s="315"/>
      <c r="CH489" s="315"/>
      <c r="CI489" s="315"/>
      <c r="CJ489" s="315"/>
      <c r="CK489" s="315"/>
      <c r="CL489" s="315"/>
      <c r="CM489" s="315"/>
      <c r="CN489" s="315">
        <v>0</v>
      </c>
      <c r="CO489" s="319" t="b">
        <f t="shared" si="179"/>
        <v>0</v>
      </c>
      <c r="CP489" s="319" t="b">
        <f t="shared" si="180"/>
        <v>0</v>
      </c>
      <c r="CQ489" s="319" t="b">
        <f t="shared" si="181"/>
        <v>0</v>
      </c>
      <c r="CR489" s="319" t="b">
        <f t="shared" si="177"/>
        <v>1</v>
      </c>
      <c r="CS489" s="430" t="b">
        <f t="shared" si="178"/>
        <v>0</v>
      </c>
      <c r="CT489" s="302" t="str">
        <f t="shared" si="182"/>
        <v/>
      </c>
      <c r="CU489" s="302" t="b">
        <f t="shared" si="183"/>
        <v>1</v>
      </c>
      <c r="CV489" s="319" t="b">
        <f t="shared" si="184"/>
        <v>0</v>
      </c>
      <c r="CW489" s="302" t="str">
        <f>'Forside og oppsummering'!$K$2</f>
        <v>20230131_1336</v>
      </c>
      <c r="CX489" s="302">
        <f t="shared" si="185"/>
        <v>4</v>
      </c>
      <c r="CY489" s="302" t="str">
        <f t="shared" si="186"/>
        <v/>
      </c>
      <c r="CZ489" s="435" t="str">
        <f t="shared" si="171"/>
        <v>Andre utgifter (Spesifiser i rader nedenfor)</v>
      </c>
      <c r="DA489" s="330">
        <f>'Forside og oppsummering'!$E$23</f>
        <v>0</v>
      </c>
      <c r="DB489" s="302" t="str">
        <f t="shared" si="172"/>
        <v>Prosjekt 7</v>
      </c>
      <c r="DC489" s="330" t="str">
        <f t="shared" si="173"/>
        <v>Alle estimerte kostnader for tjenesteutviklingsprosjektet (I året det søkes for)</v>
      </c>
      <c r="DD489" s="431" t="str">
        <f t="shared" si="174"/>
        <v>Andre utgifter (Spesifiser i rader nedenfor)</v>
      </c>
      <c r="DE489" s="302" t="str">
        <f t="shared" si="175"/>
        <v>P_dre utgifter (Spesifiser i rader nedenfor)</v>
      </c>
      <c r="DF489" s="302">
        <f t="shared" si="176"/>
        <v>0</v>
      </c>
      <c r="DG489" s="328">
        <v>0</v>
      </c>
      <c r="DH489" s="328">
        <v>0</v>
      </c>
      <c r="DI489" s="328">
        <v>0</v>
      </c>
      <c r="DJ489" s="328">
        <v>0</v>
      </c>
      <c r="DK489" s="328">
        <v>0</v>
      </c>
      <c r="DL489" s="328">
        <v>0</v>
      </c>
      <c r="DM489" s="328">
        <v>0</v>
      </c>
      <c r="DN489" s="328">
        <v>0</v>
      </c>
      <c r="DO489" s="328" t="str">
        <v>20230131_1336</v>
      </c>
      <c r="DP489" s="328">
        <v>4</v>
      </c>
      <c r="EW489" s="275">
        <v>487</v>
      </c>
    </row>
    <row r="490" spans="81:153" x14ac:dyDescent="0.3">
      <c r="CD490" s="315">
        <v>0</v>
      </c>
      <c r="CE490" s="315">
        <v>0</v>
      </c>
      <c r="CF490" s="315" t="str">
        <v>Kostnadsbetegnelse:</v>
      </c>
      <c r="CG490" s="315"/>
      <c r="CH490" s="315"/>
      <c r="CI490" s="315"/>
      <c r="CJ490" s="315"/>
      <c r="CK490" s="315"/>
      <c r="CL490" s="315"/>
      <c r="CM490" s="315"/>
      <c r="CN490" s="315" t="str">
        <v>Beløp:</v>
      </c>
      <c r="CO490" s="319" t="b">
        <f t="shared" si="179"/>
        <v>0</v>
      </c>
      <c r="CP490" s="319" t="b">
        <f t="shared" si="180"/>
        <v>0</v>
      </c>
      <c r="CQ490" s="319" t="b">
        <f t="shared" si="181"/>
        <v>0</v>
      </c>
      <c r="CR490" s="319" t="b">
        <f t="shared" si="177"/>
        <v>1</v>
      </c>
      <c r="CS490" s="430" t="b">
        <f t="shared" si="178"/>
        <v>0</v>
      </c>
      <c r="CT490" s="302" t="str">
        <f t="shared" si="182"/>
        <v/>
      </c>
      <c r="CU490" s="302" t="b">
        <f t="shared" si="183"/>
        <v>1</v>
      </c>
      <c r="CV490" s="319" t="b">
        <f t="shared" si="184"/>
        <v>0</v>
      </c>
      <c r="CW490" s="302" t="str">
        <f>'Forside og oppsummering'!$K$2</f>
        <v>20230131_1336</v>
      </c>
      <c r="CX490" s="302">
        <f t="shared" si="185"/>
        <v>4</v>
      </c>
      <c r="CY490" s="302" t="str">
        <f t="shared" si="186"/>
        <v/>
      </c>
      <c r="CZ490" s="435">
        <f t="shared" si="171"/>
        <v>0</v>
      </c>
      <c r="DA490" s="330">
        <f>'Forside og oppsummering'!$E$23</f>
        <v>0</v>
      </c>
      <c r="DB490" s="302" t="str">
        <f t="shared" si="172"/>
        <v>Prosjekt 7</v>
      </c>
      <c r="DC490" s="330" t="str">
        <f t="shared" si="173"/>
        <v>Alle estimerte kostnader for tjenesteutviklingsprosjektet (I året det søkes for)</v>
      </c>
      <c r="DD490" s="431">
        <f t="shared" si="174"/>
        <v>0</v>
      </c>
      <c r="DE490" s="302" t="e">
        <f t="shared" si="175"/>
        <v>#VALUE!</v>
      </c>
      <c r="DF490" s="302" t="str">
        <f t="shared" si="176"/>
        <v>Kostnadsbetegnelse:</v>
      </c>
      <c r="DG490" s="328">
        <v>0</v>
      </c>
      <c r="DH490" s="328">
        <v>0</v>
      </c>
      <c r="DI490" s="328">
        <v>0</v>
      </c>
      <c r="DJ490" s="328">
        <v>0</v>
      </c>
      <c r="DK490" s="328">
        <v>0</v>
      </c>
      <c r="DL490" s="328">
        <v>0</v>
      </c>
      <c r="DM490" s="328">
        <v>0</v>
      </c>
      <c r="DN490" s="328" t="str">
        <v>Beløp:</v>
      </c>
      <c r="DO490" s="328" t="str">
        <v>20230131_1336</v>
      </c>
      <c r="DP490" s="328">
        <v>4</v>
      </c>
      <c r="EW490" s="275">
        <v>488</v>
      </c>
    </row>
    <row r="491" spans="81:153" x14ac:dyDescent="0.3">
      <c r="CD491" s="315" cm="1">
        <f t="array" ref="CD491:CF495">'Prosjekt 7'!$C$60:$E$64</f>
        <v>0</v>
      </c>
      <c r="CE491" s="315" t="str">
        <v>P7.5g</v>
      </c>
      <c r="CF491" s="315">
        <v>0</v>
      </c>
      <c r="CG491" s="315"/>
      <c r="CH491" s="315"/>
      <c r="CI491" s="315"/>
      <c r="CJ491" s="315"/>
      <c r="CK491" s="315"/>
      <c r="CL491" s="315"/>
      <c r="CM491" s="315"/>
      <c r="CN491" s="315">
        <v>0</v>
      </c>
      <c r="CO491" s="319" t="b">
        <f t="shared" si="179"/>
        <v>0</v>
      </c>
      <c r="CP491" s="319" t="b">
        <f t="shared" si="180"/>
        <v>0</v>
      </c>
      <c r="CQ491" s="319" t="b">
        <f t="shared" si="181"/>
        <v>0</v>
      </c>
      <c r="CR491" s="319" t="b">
        <f t="shared" si="177"/>
        <v>1</v>
      </c>
      <c r="CS491" s="430" t="b">
        <f t="shared" si="178"/>
        <v>0</v>
      </c>
      <c r="CT491" s="302" t="str">
        <f t="shared" si="182"/>
        <v/>
      </c>
      <c r="CU491" s="302" t="b">
        <f t="shared" si="183"/>
        <v>1</v>
      </c>
      <c r="CV491" s="319" t="b">
        <f t="shared" si="184"/>
        <v>0</v>
      </c>
      <c r="CW491" s="302" t="str">
        <f>'Forside og oppsummering'!$K$2</f>
        <v>20230131_1336</v>
      </c>
      <c r="CX491" s="302">
        <f t="shared" si="185"/>
        <v>4</v>
      </c>
      <c r="CY491" s="302" t="str">
        <f t="shared" si="186"/>
        <v/>
      </c>
      <c r="CZ491" s="435" t="str">
        <f t="shared" si="171"/>
        <v>P7.5g</v>
      </c>
      <c r="DA491" s="330">
        <f>'Forside og oppsummering'!$E$23</f>
        <v>0</v>
      </c>
      <c r="DB491" s="302" t="str">
        <f t="shared" si="172"/>
        <v>Prosjekt 7</v>
      </c>
      <c r="DC491" s="330" t="str">
        <f t="shared" si="173"/>
        <v>Alle estimerte kostnader for tjenesteutviklingsprosjektet (I året det søkes for)</v>
      </c>
      <c r="DD491" s="431" t="str">
        <f t="shared" si="174"/>
        <v>P7.5g</v>
      </c>
      <c r="DE491" s="302" t="str">
        <f t="shared" si="175"/>
        <v>P_.5g</v>
      </c>
      <c r="DF491" s="302">
        <f t="shared" si="176"/>
        <v>0</v>
      </c>
      <c r="DG491" s="328">
        <v>0</v>
      </c>
      <c r="DH491" s="328">
        <v>0</v>
      </c>
      <c r="DI491" s="328">
        <v>0</v>
      </c>
      <c r="DJ491" s="328">
        <v>0</v>
      </c>
      <c r="DK491" s="328">
        <v>0</v>
      </c>
      <c r="DL491" s="328">
        <v>0</v>
      </c>
      <c r="DM491" s="328">
        <v>0</v>
      </c>
      <c r="DN491" s="328">
        <v>0</v>
      </c>
      <c r="DO491" s="328" t="str">
        <v>20230131_1336</v>
      </c>
      <c r="DP491" s="328">
        <v>4</v>
      </c>
      <c r="EW491" s="275">
        <v>489</v>
      </c>
    </row>
    <row r="492" spans="81:153" x14ac:dyDescent="0.3">
      <c r="CD492" s="315">
        <v>0</v>
      </c>
      <c r="CE492" s="315" t="str">
        <v>P7.5h</v>
      </c>
      <c r="CF492" s="315">
        <v>0</v>
      </c>
      <c r="CG492" s="315"/>
      <c r="CH492" s="315"/>
      <c r="CI492" s="315"/>
      <c r="CJ492" s="315"/>
      <c r="CK492" s="315"/>
      <c r="CL492" s="315"/>
      <c r="CM492" s="315"/>
      <c r="CN492" s="315">
        <v>0</v>
      </c>
      <c r="CO492" s="319" t="b">
        <f t="shared" si="179"/>
        <v>0</v>
      </c>
      <c r="CP492" s="319" t="b">
        <f t="shared" si="180"/>
        <v>0</v>
      </c>
      <c r="CQ492" s="319" t="b">
        <f t="shared" si="181"/>
        <v>0</v>
      </c>
      <c r="CR492" s="319" t="b">
        <f t="shared" si="177"/>
        <v>1</v>
      </c>
      <c r="CS492" s="430" t="b">
        <f t="shared" si="178"/>
        <v>0</v>
      </c>
      <c r="CT492" s="302" t="str">
        <f t="shared" si="182"/>
        <v/>
      </c>
      <c r="CU492" s="302" t="b">
        <f t="shared" si="183"/>
        <v>1</v>
      </c>
      <c r="CV492" s="319" t="b">
        <f t="shared" si="184"/>
        <v>0</v>
      </c>
      <c r="CW492" s="302" t="str">
        <f>'Forside og oppsummering'!$K$2</f>
        <v>20230131_1336</v>
      </c>
      <c r="CX492" s="302">
        <f t="shared" si="185"/>
        <v>4</v>
      </c>
      <c r="CY492" s="302" t="str">
        <f t="shared" si="186"/>
        <v/>
      </c>
      <c r="CZ492" s="435" t="str">
        <f t="shared" si="171"/>
        <v>P7.5h</v>
      </c>
      <c r="DA492" s="330">
        <f>'Forside og oppsummering'!$E$23</f>
        <v>0</v>
      </c>
      <c r="DB492" s="302" t="str">
        <f t="shared" si="172"/>
        <v>Prosjekt 7</v>
      </c>
      <c r="DC492" s="330" t="str">
        <f t="shared" si="173"/>
        <v>Alle estimerte kostnader for tjenesteutviklingsprosjektet (I året det søkes for)</v>
      </c>
      <c r="DD492" s="431" t="str">
        <f t="shared" si="174"/>
        <v>P7.5h</v>
      </c>
      <c r="DE492" s="302" t="str">
        <f t="shared" si="175"/>
        <v>P_.5h</v>
      </c>
      <c r="DF492" s="302">
        <f t="shared" si="176"/>
        <v>0</v>
      </c>
      <c r="DG492" s="328">
        <v>0</v>
      </c>
      <c r="DH492" s="328">
        <v>0</v>
      </c>
      <c r="DI492" s="328">
        <v>0</v>
      </c>
      <c r="DJ492" s="328">
        <v>0</v>
      </c>
      <c r="DK492" s="328">
        <v>0</v>
      </c>
      <c r="DL492" s="328">
        <v>0</v>
      </c>
      <c r="DM492" s="328">
        <v>0</v>
      </c>
      <c r="DN492" s="328">
        <v>0</v>
      </c>
      <c r="DO492" s="328" t="str">
        <v>20230131_1336</v>
      </c>
      <c r="DP492" s="328">
        <v>4</v>
      </c>
      <c r="EW492" s="275">
        <v>490</v>
      </c>
    </row>
    <row r="493" spans="81:153" x14ac:dyDescent="0.3">
      <c r="CD493" s="315">
        <v>0</v>
      </c>
      <c r="CE493" s="315" t="str">
        <v>P7.5i</v>
      </c>
      <c r="CF493" s="315">
        <v>0</v>
      </c>
      <c r="CG493" s="315"/>
      <c r="CH493" s="315"/>
      <c r="CI493" s="315"/>
      <c r="CJ493" s="315"/>
      <c r="CK493" s="315"/>
      <c r="CL493" s="315"/>
      <c r="CM493" s="315"/>
      <c r="CN493" s="315">
        <v>0</v>
      </c>
      <c r="CO493" s="319" t="b">
        <f t="shared" si="179"/>
        <v>0</v>
      </c>
      <c r="CP493" s="319" t="b">
        <f t="shared" si="180"/>
        <v>0</v>
      </c>
      <c r="CQ493" s="319" t="b">
        <f t="shared" si="181"/>
        <v>0</v>
      </c>
      <c r="CR493" s="319" t="b">
        <f t="shared" si="177"/>
        <v>1</v>
      </c>
      <c r="CS493" s="430" t="b">
        <f t="shared" si="178"/>
        <v>0</v>
      </c>
      <c r="CT493" s="302" t="str">
        <f t="shared" si="182"/>
        <v/>
      </c>
      <c r="CU493" s="302" t="b">
        <f t="shared" si="183"/>
        <v>1</v>
      </c>
      <c r="CV493" s="319" t="b">
        <f t="shared" si="184"/>
        <v>0</v>
      </c>
      <c r="CW493" s="302" t="str">
        <f>'Forside og oppsummering'!$K$2</f>
        <v>20230131_1336</v>
      </c>
      <c r="CX493" s="302">
        <f t="shared" si="185"/>
        <v>4</v>
      </c>
      <c r="CY493" s="302" t="str">
        <f t="shared" si="186"/>
        <v/>
      </c>
      <c r="CZ493" s="435" t="str">
        <f t="shared" si="171"/>
        <v>P7.5i</v>
      </c>
      <c r="DA493" s="330">
        <f>'Forside og oppsummering'!$E$23</f>
        <v>0</v>
      </c>
      <c r="DB493" s="302" t="str">
        <f t="shared" si="172"/>
        <v>Prosjekt 7</v>
      </c>
      <c r="DC493" s="330" t="str">
        <f t="shared" si="173"/>
        <v>Alle estimerte kostnader for tjenesteutviklingsprosjektet (I året det søkes for)</v>
      </c>
      <c r="DD493" s="431" t="str">
        <f t="shared" si="174"/>
        <v>P7.5i</v>
      </c>
      <c r="DE493" s="302" t="str">
        <f t="shared" si="175"/>
        <v>P_.5i</v>
      </c>
      <c r="DF493" s="302">
        <f t="shared" si="176"/>
        <v>0</v>
      </c>
      <c r="DG493" s="328">
        <v>0</v>
      </c>
      <c r="DH493" s="328">
        <v>0</v>
      </c>
      <c r="DI493" s="328">
        <v>0</v>
      </c>
      <c r="DJ493" s="328">
        <v>0</v>
      </c>
      <c r="DK493" s="328">
        <v>0</v>
      </c>
      <c r="DL493" s="328">
        <v>0</v>
      </c>
      <c r="DM493" s="328">
        <v>0</v>
      </c>
      <c r="DN493" s="328">
        <v>0</v>
      </c>
      <c r="DO493" s="328" t="str">
        <v>20230131_1336</v>
      </c>
      <c r="DP493" s="328">
        <v>4</v>
      </c>
      <c r="EW493" s="436">
        <v>491</v>
      </c>
    </row>
    <row r="494" spans="81:153" x14ac:dyDescent="0.3">
      <c r="CD494" s="315">
        <v>0</v>
      </c>
      <c r="CE494" s="315" t="str">
        <v>P7.5j</v>
      </c>
      <c r="CF494" s="315">
        <v>0</v>
      </c>
      <c r="CG494" s="315"/>
      <c r="CH494" s="315"/>
      <c r="CI494" s="315"/>
      <c r="CJ494" s="315"/>
      <c r="CK494" s="315"/>
      <c r="CL494" s="315"/>
      <c r="CM494" s="315"/>
      <c r="CN494" s="315">
        <v>0</v>
      </c>
      <c r="CO494" s="319" t="b">
        <f t="shared" si="179"/>
        <v>0</v>
      </c>
      <c r="CP494" s="319" t="b">
        <f t="shared" si="180"/>
        <v>0</v>
      </c>
      <c r="CQ494" s="319" t="b">
        <f t="shared" si="181"/>
        <v>0</v>
      </c>
      <c r="CR494" s="319" t="b">
        <f t="shared" si="177"/>
        <v>1</v>
      </c>
      <c r="CS494" s="430" t="b">
        <f t="shared" si="178"/>
        <v>0</v>
      </c>
      <c r="CT494" s="302" t="str">
        <f t="shared" si="182"/>
        <v/>
      </c>
      <c r="CU494" s="302" t="b">
        <f t="shared" si="183"/>
        <v>1</v>
      </c>
      <c r="CV494" s="319" t="b">
        <f t="shared" si="184"/>
        <v>0</v>
      </c>
      <c r="CW494" s="302" t="str">
        <f>'Forside og oppsummering'!$K$2</f>
        <v>20230131_1336</v>
      </c>
      <c r="CX494" s="302">
        <f t="shared" si="185"/>
        <v>4</v>
      </c>
      <c r="CY494" s="302" t="str">
        <f t="shared" si="186"/>
        <v/>
      </c>
      <c r="CZ494" s="435" t="str">
        <f t="shared" si="171"/>
        <v>P7.5j</v>
      </c>
      <c r="DA494" s="330">
        <f>'Forside og oppsummering'!$E$23</f>
        <v>0</v>
      </c>
      <c r="DB494" s="302" t="str">
        <f t="shared" si="172"/>
        <v>Prosjekt 7</v>
      </c>
      <c r="DC494" s="330" t="str">
        <f t="shared" si="173"/>
        <v>Alle estimerte kostnader for tjenesteutviklingsprosjektet (I året det søkes for)</v>
      </c>
      <c r="DD494" s="431" t="str">
        <f t="shared" si="174"/>
        <v>P7.5j</v>
      </c>
      <c r="DE494" s="302" t="str">
        <f t="shared" si="175"/>
        <v>P_.5j</v>
      </c>
      <c r="DF494" s="302">
        <f t="shared" si="176"/>
        <v>0</v>
      </c>
      <c r="DG494" s="328">
        <v>0</v>
      </c>
      <c r="DH494" s="328">
        <v>0</v>
      </c>
      <c r="DI494" s="328">
        <v>0</v>
      </c>
      <c r="DJ494" s="328">
        <v>0</v>
      </c>
      <c r="DK494" s="328">
        <v>0</v>
      </c>
      <c r="DL494" s="328">
        <v>0</v>
      </c>
      <c r="DM494" s="328">
        <v>0</v>
      </c>
      <c r="DN494" s="328">
        <v>0</v>
      </c>
      <c r="DO494" s="328" t="str">
        <v>20230131_1336</v>
      </c>
      <c r="DP494" s="328">
        <v>4</v>
      </c>
      <c r="EW494" s="275">
        <v>492</v>
      </c>
    </row>
    <row r="495" spans="81:153" x14ac:dyDescent="0.3">
      <c r="CD495" s="315">
        <v>0</v>
      </c>
      <c r="CE495" s="315" t="str">
        <v>P7.5k</v>
      </c>
      <c r="CF495" s="315">
        <v>0</v>
      </c>
      <c r="CG495" s="315"/>
      <c r="CH495" s="315"/>
      <c r="CI495" s="315"/>
      <c r="CJ495" s="315"/>
      <c r="CK495" s="315"/>
      <c r="CL495" s="315"/>
      <c r="CM495" s="315"/>
      <c r="CN495" s="315">
        <v>0</v>
      </c>
      <c r="CO495" s="319" t="b">
        <f t="shared" si="179"/>
        <v>0</v>
      </c>
      <c r="CP495" s="319" t="b">
        <f t="shared" si="180"/>
        <v>0</v>
      </c>
      <c r="CQ495" s="319" t="b">
        <f t="shared" si="181"/>
        <v>0</v>
      </c>
      <c r="CR495" s="319" t="b">
        <f t="shared" si="177"/>
        <v>1</v>
      </c>
      <c r="CS495" s="430" t="b">
        <f t="shared" si="178"/>
        <v>0</v>
      </c>
      <c r="CT495" s="302" t="str">
        <f t="shared" si="182"/>
        <v/>
      </c>
      <c r="CU495" s="302" t="b">
        <f t="shared" si="183"/>
        <v>1</v>
      </c>
      <c r="CV495" s="319" t="b">
        <f t="shared" si="184"/>
        <v>0</v>
      </c>
      <c r="CW495" s="302" t="str">
        <f>'Forside og oppsummering'!$K$2</f>
        <v>20230131_1336</v>
      </c>
      <c r="CX495" s="302">
        <f t="shared" si="185"/>
        <v>4</v>
      </c>
      <c r="CY495" s="302" t="str">
        <f t="shared" si="186"/>
        <v/>
      </c>
      <c r="CZ495" s="435" t="str">
        <f t="shared" si="171"/>
        <v>P7.5k</v>
      </c>
      <c r="DA495" s="330">
        <f>'Forside og oppsummering'!$E$23</f>
        <v>0</v>
      </c>
      <c r="DB495" s="302" t="str">
        <f t="shared" si="172"/>
        <v>Prosjekt 7</v>
      </c>
      <c r="DC495" s="330" t="str">
        <f t="shared" si="173"/>
        <v>Alle estimerte kostnader for tjenesteutviklingsprosjektet (I året det søkes for)</v>
      </c>
      <c r="DD495" s="431" t="str">
        <f t="shared" si="174"/>
        <v>P7.5k</v>
      </c>
      <c r="DE495" s="302" t="str">
        <f t="shared" si="175"/>
        <v>P_.5k</v>
      </c>
      <c r="DF495" s="302">
        <f t="shared" si="176"/>
        <v>0</v>
      </c>
      <c r="DG495" s="328">
        <v>0</v>
      </c>
      <c r="DH495" s="328">
        <v>0</v>
      </c>
      <c r="DI495" s="328">
        <v>0</v>
      </c>
      <c r="DJ495" s="328">
        <v>0</v>
      </c>
      <c r="DK495" s="328">
        <v>0</v>
      </c>
      <c r="DL495" s="328">
        <v>0</v>
      </c>
      <c r="DM495" s="328">
        <v>0</v>
      </c>
      <c r="DN495" s="328">
        <v>0</v>
      </c>
      <c r="DO495" s="328" t="str">
        <v>20230131_1336</v>
      </c>
      <c r="DP495" s="328">
        <v>4</v>
      </c>
      <c r="EW495" s="275">
        <v>493</v>
      </c>
    </row>
    <row r="496" spans="81:153" x14ac:dyDescent="0.3">
      <c r="CC496" s="302" t="str">
        <f>'Prosjekt 7'!$H$50</f>
        <v>P7.6  Alternative inntekter for tjenesteutviklingsprosjekt</v>
      </c>
      <c r="CO496" s="319" t="b">
        <f t="shared" si="179"/>
        <v>0</v>
      </c>
      <c r="CP496" s="319" t="b">
        <f t="shared" si="180"/>
        <v>0</v>
      </c>
      <c r="CQ496" s="319" t="b">
        <f t="shared" si="181"/>
        <v>0</v>
      </c>
      <c r="CR496" s="319" t="b">
        <f t="shared" si="177"/>
        <v>1</v>
      </c>
      <c r="CS496" s="430" t="b">
        <f t="shared" si="178"/>
        <v>1</v>
      </c>
      <c r="CT496" s="302" t="str">
        <f t="shared" si="182"/>
        <v/>
      </c>
      <c r="CU496" s="302" t="b">
        <f t="shared" si="183"/>
        <v>1</v>
      </c>
      <c r="CV496" s="319" t="b">
        <f t="shared" si="184"/>
        <v>0</v>
      </c>
      <c r="CW496" s="302" t="str">
        <f>'Forside og oppsummering'!$K$2</f>
        <v>20230131_1336</v>
      </c>
      <c r="CX496" s="302">
        <f t="shared" si="185"/>
        <v>6</v>
      </c>
      <c r="CY496" s="302" t="str">
        <f t="shared" si="186"/>
        <v/>
      </c>
      <c r="CZ496" s="435">
        <f t="shared" si="171"/>
        <v>0</v>
      </c>
      <c r="DA496" s="330">
        <f>'Forside og oppsummering'!$E$23</f>
        <v>0</v>
      </c>
      <c r="DB496" s="302" t="str">
        <f t="shared" si="172"/>
        <v>Prosjekt 7</v>
      </c>
      <c r="DC496" s="330" t="str">
        <f t="shared" si="173"/>
        <v>Alle estimerte kostnader for tjenesteutviklingsprosjektet (I året det søkes for)</v>
      </c>
      <c r="DD496" s="431" t="str">
        <f t="shared" si="174"/>
        <v>P7.5k_end</v>
      </c>
      <c r="DE496" s="302" t="str">
        <f t="shared" si="175"/>
        <v>P_.5k_end</v>
      </c>
      <c r="DF496" s="302" t="str">
        <f t="shared" si="176"/>
        <v/>
      </c>
      <c r="DG496" s="328">
        <v>0</v>
      </c>
      <c r="DH496" s="328">
        <v>0</v>
      </c>
      <c r="DI496" s="328">
        <v>0</v>
      </c>
      <c r="DJ496" s="328">
        <v>0</v>
      </c>
      <c r="DK496" s="328">
        <v>0</v>
      </c>
      <c r="DL496" s="328">
        <v>0</v>
      </c>
      <c r="DM496" s="328">
        <v>0</v>
      </c>
      <c r="DN496" s="328">
        <v>0</v>
      </c>
      <c r="DO496" s="328" t="str">
        <v>20230131_1336</v>
      </c>
      <c r="DP496" s="328">
        <v>6</v>
      </c>
      <c r="EW496" s="275">
        <v>494</v>
      </c>
    </row>
    <row r="497" spans="81:153" x14ac:dyDescent="0.3">
      <c r="CC497" s="302">
        <f>FIND(" ",CC496)</f>
        <v>5</v>
      </c>
      <c r="CD497" s="315" t="str">
        <f>LEFT(CC496,CC497)</f>
        <v xml:space="preserve">P7.6 </v>
      </c>
      <c r="CE497" s="315" t="str">
        <f>RIGHT(CC496,LEN(CC496)-CC497-1)</f>
        <v>Alternative inntekter for tjenesteutviklingsprosjekt</v>
      </c>
      <c r="CF497" s="315"/>
      <c r="CG497" s="315"/>
      <c r="CH497" s="315"/>
      <c r="CI497" s="315"/>
      <c r="CJ497" s="315"/>
      <c r="CK497" s="315"/>
      <c r="CL497" s="315"/>
      <c r="CM497" s="315"/>
      <c r="CN497" s="315"/>
      <c r="CO497" s="319" t="b">
        <f t="shared" si="179"/>
        <v>1</v>
      </c>
      <c r="CP497" s="319" t="b">
        <f t="shared" si="180"/>
        <v>0</v>
      </c>
      <c r="CQ497" s="319" t="b">
        <f t="shared" si="181"/>
        <v>0</v>
      </c>
      <c r="CR497" s="319" t="b">
        <f t="shared" si="177"/>
        <v>0</v>
      </c>
      <c r="CS497" s="430" t="b">
        <f t="shared" si="178"/>
        <v>0</v>
      </c>
      <c r="CT497" s="302" t="str">
        <f t="shared" si="182"/>
        <v/>
      </c>
      <c r="CU497" s="302" t="b">
        <f t="shared" si="183"/>
        <v>1</v>
      </c>
      <c r="CV497" s="319" t="b">
        <f t="shared" si="184"/>
        <v>0</v>
      </c>
      <c r="CW497" s="302" t="str">
        <f>'Forside og oppsummering'!$K$2</f>
        <v>20230131_1336</v>
      </c>
      <c r="CX497" s="302">
        <f t="shared" si="185"/>
        <v>2</v>
      </c>
      <c r="CY497" s="302" t="str">
        <f t="shared" si="186"/>
        <v/>
      </c>
      <c r="CZ497" s="435" t="str">
        <f t="shared" si="171"/>
        <v xml:space="preserve">P7.6 </v>
      </c>
      <c r="DA497" s="330">
        <f>'Forside og oppsummering'!$E$23</f>
        <v>0</v>
      </c>
      <c r="DB497" s="302" t="str">
        <f t="shared" si="172"/>
        <v>Prosjekt 7</v>
      </c>
      <c r="DC497" s="330" t="str">
        <f t="shared" si="173"/>
        <v>Alternative inntekter for tjenesteutviklingsprosjekt</v>
      </c>
      <c r="DD497" s="431" t="str">
        <f t="shared" si="174"/>
        <v xml:space="preserve">P7.6 </v>
      </c>
      <c r="DE497" s="302" t="str">
        <f t="shared" si="175"/>
        <v xml:space="preserve">P_.6 </v>
      </c>
      <c r="DF497" s="302">
        <f t="shared" si="176"/>
        <v>0</v>
      </c>
      <c r="DG497" s="328">
        <v>0</v>
      </c>
      <c r="DH497" s="328">
        <v>0</v>
      </c>
      <c r="DI497" s="328">
        <v>0</v>
      </c>
      <c r="DJ497" s="328">
        <v>0</v>
      </c>
      <c r="DK497" s="328">
        <v>0</v>
      </c>
      <c r="DL497" s="328">
        <v>0</v>
      </c>
      <c r="DM497" s="328">
        <v>0</v>
      </c>
      <c r="DN497" s="328">
        <v>0</v>
      </c>
      <c r="DO497" s="328" t="str">
        <v>20230131_1336</v>
      </c>
      <c r="DP497" s="328">
        <v>2</v>
      </c>
      <c r="EW497" s="275">
        <v>495</v>
      </c>
    </row>
    <row r="498" spans="81:153" x14ac:dyDescent="0.3">
      <c r="CD498" s="315"/>
      <c r="CE498" s="315" t="str" cm="1">
        <f t="array" ref="CE498:CF507">'Prosjekt 7'!$H$53:$I$62</f>
        <v>P7.6a</v>
      </c>
      <c r="CF498" s="315" t="str">
        <v>Beløp fra egenfinansiering 
Beløp dere har fått innvilget eller har søkt om til tjenesteutviklingsprosjektet fra egen virksomhet.</v>
      </c>
      <c r="CG498" s="315"/>
      <c r="CH498" s="315"/>
      <c r="CI498" s="315"/>
      <c r="CJ498" s="315"/>
      <c r="CK498" s="315"/>
      <c r="CL498" s="315"/>
      <c r="CM498" s="315"/>
      <c r="CN498" s="315" cm="1">
        <f t="array" ref="CN498:CN507">'Prosjekt 7'!$K$53:$K$62</f>
        <v>0</v>
      </c>
      <c r="CO498" s="319" t="b">
        <f t="shared" si="179"/>
        <v>0</v>
      </c>
      <c r="CP498" s="319" t="b">
        <f t="shared" si="180"/>
        <v>0</v>
      </c>
      <c r="CQ498" s="319" t="b">
        <f t="shared" si="181"/>
        <v>0</v>
      </c>
      <c r="CR498" s="319" t="b">
        <f t="shared" si="177"/>
        <v>0</v>
      </c>
      <c r="CS498" s="430" t="b">
        <f t="shared" si="178"/>
        <v>0</v>
      </c>
      <c r="CT498" s="302" t="str">
        <f t="shared" si="182"/>
        <v/>
      </c>
      <c r="CU498" s="302" t="b">
        <f t="shared" si="183"/>
        <v>1</v>
      </c>
      <c r="CV498" s="319" t="b">
        <f t="shared" si="184"/>
        <v>0</v>
      </c>
      <c r="CW498" s="302" t="str">
        <f>'Forside og oppsummering'!$K$2</f>
        <v>20230131_1336</v>
      </c>
      <c r="CX498" s="302">
        <f t="shared" si="185"/>
        <v>4</v>
      </c>
      <c r="CY498" s="302" t="str">
        <f t="shared" si="186"/>
        <v/>
      </c>
      <c r="CZ498" s="435" t="str">
        <f t="shared" si="171"/>
        <v>P7.6a</v>
      </c>
      <c r="DA498" s="330">
        <f>'Forside og oppsummering'!$E$23</f>
        <v>0</v>
      </c>
      <c r="DB498" s="302" t="str">
        <f t="shared" si="172"/>
        <v>Prosjekt 7</v>
      </c>
      <c r="DC498" s="330" t="str">
        <f t="shared" si="173"/>
        <v>Alternative inntekter for tjenesteutviklingsprosjekt</v>
      </c>
      <c r="DD498" s="431" t="str">
        <f t="shared" si="174"/>
        <v>P7.6a</v>
      </c>
      <c r="DE498" s="302" t="str">
        <f t="shared" si="175"/>
        <v>P_.6a</v>
      </c>
      <c r="DF498" s="302" t="str">
        <f t="shared" si="176"/>
        <v>Beløp fra egenfinansiering 
Beløp dere har fått innvilget eller har søkt om til tjenesteutviklingsprosjektet fra egen virksomhet.</v>
      </c>
      <c r="DG498" s="328">
        <v>0</v>
      </c>
      <c r="DH498" s="328">
        <v>0</v>
      </c>
      <c r="DI498" s="328">
        <v>0</v>
      </c>
      <c r="DJ498" s="328">
        <v>0</v>
      </c>
      <c r="DK498" s="328">
        <v>0</v>
      </c>
      <c r="DL498" s="328">
        <v>0</v>
      </c>
      <c r="DM498" s="328">
        <v>0</v>
      </c>
      <c r="DN498" s="328">
        <v>0</v>
      </c>
      <c r="DO498" s="328" t="str">
        <v>20230131_1336</v>
      </c>
      <c r="DP498" s="328">
        <v>4</v>
      </c>
      <c r="EW498" s="275">
        <v>496</v>
      </c>
    </row>
    <row r="499" spans="81:153" x14ac:dyDescent="0.3">
      <c r="CD499" s="315"/>
      <c r="CE499" s="315">
        <v>0</v>
      </c>
      <c r="CF499" s="315">
        <v>0</v>
      </c>
      <c r="CG499" s="315"/>
      <c r="CH499" s="315"/>
      <c r="CI499" s="315"/>
      <c r="CJ499" s="315"/>
      <c r="CK499" s="315"/>
      <c r="CL499" s="315"/>
      <c r="CM499" s="315"/>
      <c r="CN499" s="315">
        <v>0</v>
      </c>
      <c r="CO499" s="319" t="b">
        <f t="shared" si="179"/>
        <v>0</v>
      </c>
      <c r="CP499" s="319" t="b">
        <f t="shared" si="180"/>
        <v>0</v>
      </c>
      <c r="CQ499" s="319" t="b">
        <f t="shared" si="181"/>
        <v>0</v>
      </c>
      <c r="CR499" s="319" t="b">
        <f t="shared" si="177"/>
        <v>1</v>
      </c>
      <c r="CS499" s="430" t="b">
        <f t="shared" si="178"/>
        <v>0</v>
      </c>
      <c r="CT499" s="302" t="str">
        <f t="shared" si="182"/>
        <v/>
      </c>
      <c r="CU499" s="302" t="b">
        <f t="shared" si="183"/>
        <v>1</v>
      </c>
      <c r="CV499" s="319" t="b">
        <f t="shared" si="184"/>
        <v>0</v>
      </c>
      <c r="CW499" s="302" t="str">
        <f>'Forside og oppsummering'!$K$2</f>
        <v>20230131_1336</v>
      </c>
      <c r="CX499" s="302">
        <f t="shared" si="185"/>
        <v>4</v>
      </c>
      <c r="CY499" s="302" t="str">
        <f t="shared" si="186"/>
        <v/>
      </c>
      <c r="CZ499" s="435">
        <f t="shared" si="171"/>
        <v>0</v>
      </c>
      <c r="DA499" s="330">
        <f>'Forside og oppsummering'!$E$23</f>
        <v>0</v>
      </c>
      <c r="DB499" s="302" t="str">
        <f t="shared" si="172"/>
        <v>Prosjekt 7</v>
      </c>
      <c r="DC499" s="330" t="str">
        <f t="shared" si="173"/>
        <v>Alternative inntekter for tjenesteutviklingsprosjekt</v>
      </c>
      <c r="DD499" s="431">
        <f t="shared" si="174"/>
        <v>0</v>
      </c>
      <c r="DE499" s="302" t="e">
        <f t="shared" si="175"/>
        <v>#VALUE!</v>
      </c>
      <c r="DF499" s="302">
        <f t="shared" si="176"/>
        <v>0</v>
      </c>
      <c r="DG499" s="328">
        <v>0</v>
      </c>
      <c r="DH499" s="328">
        <v>0</v>
      </c>
      <c r="DI499" s="328">
        <v>0</v>
      </c>
      <c r="DJ499" s="328">
        <v>0</v>
      </c>
      <c r="DK499" s="328">
        <v>0</v>
      </c>
      <c r="DL499" s="328">
        <v>0</v>
      </c>
      <c r="DM499" s="328">
        <v>0</v>
      </c>
      <c r="DN499" s="328">
        <v>0</v>
      </c>
      <c r="DO499" s="328" t="str">
        <v>20230131_1336</v>
      </c>
      <c r="DP499" s="328">
        <v>4</v>
      </c>
      <c r="EW499" s="275">
        <v>497</v>
      </c>
    </row>
    <row r="500" spans="81:153" x14ac:dyDescent="0.3">
      <c r="CD500" s="315"/>
      <c r="CE500" s="315" t="str">
        <v>P7.6b</v>
      </c>
      <c r="CF500" s="315" t="str">
        <v>Beskriv med ord stillingsressurs eller frivillig innsats 
Innsats dere har fått innvilget eller har søkt om til tjenesteutviklingsprosjektet fra egen virksomhet</v>
      </c>
      <c r="CG500" s="315"/>
      <c r="CH500" s="315"/>
      <c r="CI500" s="315"/>
      <c r="CJ500" s="315"/>
      <c r="CK500" s="315"/>
      <c r="CL500" s="315"/>
      <c r="CM500" s="315"/>
      <c r="CN500" s="315">
        <v>0</v>
      </c>
      <c r="CO500" s="319" t="b">
        <f t="shared" si="179"/>
        <v>0</v>
      </c>
      <c r="CP500" s="319" t="b">
        <f t="shared" si="180"/>
        <v>0</v>
      </c>
      <c r="CQ500" s="319" t="b">
        <f t="shared" si="181"/>
        <v>0</v>
      </c>
      <c r="CR500" s="319" t="b">
        <f t="shared" si="177"/>
        <v>0</v>
      </c>
      <c r="CS500" s="430" t="b">
        <f t="shared" si="178"/>
        <v>0</v>
      </c>
      <c r="CT500" s="302" t="str">
        <f t="shared" si="182"/>
        <v/>
      </c>
      <c r="CU500" s="302" t="b">
        <f t="shared" si="183"/>
        <v>1</v>
      </c>
      <c r="CV500" s="319" t="b">
        <f t="shared" si="184"/>
        <v>0</v>
      </c>
      <c r="CW500" s="302" t="str">
        <f>'Forside og oppsummering'!$K$2</f>
        <v>20230131_1336</v>
      </c>
      <c r="CX500" s="302">
        <f t="shared" si="185"/>
        <v>4</v>
      </c>
      <c r="CY500" s="302" t="str">
        <f t="shared" si="186"/>
        <v/>
      </c>
      <c r="CZ500" s="435" t="str">
        <f t="shared" si="171"/>
        <v>P7.6b</v>
      </c>
      <c r="DA500" s="330">
        <f>'Forside og oppsummering'!$E$23</f>
        <v>0</v>
      </c>
      <c r="DB500" s="302" t="str">
        <f t="shared" si="172"/>
        <v>Prosjekt 7</v>
      </c>
      <c r="DC500" s="330" t="str">
        <f t="shared" si="173"/>
        <v>Alternative inntekter for tjenesteutviklingsprosjekt</v>
      </c>
      <c r="DD500" s="431" t="str">
        <f t="shared" si="174"/>
        <v>P7.6b</v>
      </c>
      <c r="DE500" s="302" t="str">
        <f t="shared" si="175"/>
        <v>P_.6b</v>
      </c>
      <c r="DF500" s="302" t="str">
        <f t="shared" si="176"/>
        <v>Beskriv med ord stillingsressurs eller frivillig innsats 
Innsats dere har fått innvilget eller har søkt om til tjenesteutviklingsprosjektet fra egen virksomhet</v>
      </c>
      <c r="DG500" s="328">
        <v>0</v>
      </c>
      <c r="DH500" s="328">
        <v>0</v>
      </c>
      <c r="DI500" s="328">
        <v>0</v>
      </c>
      <c r="DJ500" s="328">
        <v>0</v>
      </c>
      <c r="DK500" s="328">
        <v>0</v>
      </c>
      <c r="DL500" s="328">
        <v>0</v>
      </c>
      <c r="DM500" s="328">
        <v>0</v>
      </c>
      <c r="DN500" s="328">
        <v>0</v>
      </c>
      <c r="DO500" s="328" t="str">
        <v>20230131_1336</v>
      </c>
      <c r="DP500" s="328">
        <v>4</v>
      </c>
      <c r="EW500" s="436">
        <v>498</v>
      </c>
    </row>
    <row r="501" spans="81:153" x14ac:dyDescent="0.3">
      <c r="CD501" s="315"/>
      <c r="CE501" s="315">
        <v>0</v>
      </c>
      <c r="CF501" s="315">
        <v>0</v>
      </c>
      <c r="CG501" s="315"/>
      <c r="CH501" s="315"/>
      <c r="CI501" s="315"/>
      <c r="CJ501" s="315"/>
      <c r="CK501" s="315"/>
      <c r="CL501" s="315"/>
      <c r="CM501" s="315"/>
      <c r="CN501" s="315">
        <v>0</v>
      </c>
      <c r="CO501" s="319" t="b">
        <f t="shared" si="179"/>
        <v>0</v>
      </c>
      <c r="CP501" s="319" t="b">
        <f t="shared" si="180"/>
        <v>0</v>
      </c>
      <c r="CQ501" s="319" t="b">
        <f t="shared" si="181"/>
        <v>0</v>
      </c>
      <c r="CR501" s="319" t="b">
        <f t="shared" si="177"/>
        <v>1</v>
      </c>
      <c r="CS501" s="430" t="b">
        <f t="shared" si="178"/>
        <v>0</v>
      </c>
      <c r="CT501" s="302" t="str">
        <f t="shared" si="182"/>
        <v/>
      </c>
      <c r="CU501" s="302" t="b">
        <f t="shared" si="183"/>
        <v>1</v>
      </c>
      <c r="CV501" s="319" t="b">
        <f t="shared" si="184"/>
        <v>0</v>
      </c>
      <c r="CW501" s="302" t="str">
        <f>'Forside og oppsummering'!$K$2</f>
        <v>20230131_1336</v>
      </c>
      <c r="CX501" s="302">
        <f t="shared" si="185"/>
        <v>4</v>
      </c>
      <c r="CY501" s="302" t="str">
        <f t="shared" si="186"/>
        <v/>
      </c>
      <c r="CZ501" s="435">
        <f t="shared" si="171"/>
        <v>0</v>
      </c>
      <c r="DA501" s="330">
        <f>'Forside og oppsummering'!$E$23</f>
        <v>0</v>
      </c>
      <c r="DB501" s="302" t="str">
        <f t="shared" si="172"/>
        <v>Prosjekt 7</v>
      </c>
      <c r="DC501" s="330" t="str">
        <f t="shared" si="173"/>
        <v>Alternative inntekter for tjenesteutviklingsprosjekt</v>
      </c>
      <c r="DD501" s="431">
        <f t="shared" si="174"/>
        <v>0</v>
      </c>
      <c r="DE501" s="302" t="e">
        <f t="shared" si="175"/>
        <v>#VALUE!</v>
      </c>
      <c r="DF501" s="302">
        <f t="shared" si="176"/>
        <v>0</v>
      </c>
      <c r="DG501" s="328">
        <v>0</v>
      </c>
      <c r="DH501" s="328">
        <v>0</v>
      </c>
      <c r="DI501" s="328">
        <v>0</v>
      </c>
      <c r="DJ501" s="328">
        <v>0</v>
      </c>
      <c r="DK501" s="328">
        <v>0</v>
      </c>
      <c r="DL501" s="328">
        <v>0</v>
      </c>
      <c r="DM501" s="328">
        <v>0</v>
      </c>
      <c r="DN501" s="328">
        <v>0</v>
      </c>
      <c r="DO501" s="328" t="str">
        <v>20230131_1336</v>
      </c>
      <c r="DP501" s="328">
        <v>4</v>
      </c>
      <c r="EW501" s="275">
        <v>499</v>
      </c>
    </row>
    <row r="502" spans="81:153" x14ac:dyDescent="0.3">
      <c r="CD502" s="315"/>
      <c r="CE502" s="315">
        <v>0</v>
      </c>
      <c r="CF502" s="315">
        <v>0</v>
      </c>
      <c r="CG502" s="315"/>
      <c r="CH502" s="315"/>
      <c r="CI502" s="315"/>
      <c r="CJ502" s="315"/>
      <c r="CK502" s="315"/>
      <c r="CL502" s="315"/>
      <c r="CM502" s="315"/>
      <c r="CN502" s="315">
        <v>0</v>
      </c>
      <c r="CO502" s="319" t="b">
        <f t="shared" si="179"/>
        <v>0</v>
      </c>
      <c r="CP502" s="319" t="b">
        <f t="shared" si="180"/>
        <v>0</v>
      </c>
      <c r="CQ502" s="319" t="b">
        <f t="shared" si="181"/>
        <v>0</v>
      </c>
      <c r="CR502" s="319" t="b">
        <f t="shared" si="177"/>
        <v>1</v>
      </c>
      <c r="CS502" s="430" t="b">
        <f t="shared" si="178"/>
        <v>0</v>
      </c>
      <c r="CT502" s="302" t="str">
        <f t="shared" si="182"/>
        <v/>
      </c>
      <c r="CU502" s="302" t="b">
        <f t="shared" si="183"/>
        <v>1</v>
      </c>
      <c r="CV502" s="319" t="b">
        <f t="shared" si="184"/>
        <v>0</v>
      </c>
      <c r="CW502" s="302" t="str">
        <f>'Forside og oppsummering'!$K$2</f>
        <v>20230131_1336</v>
      </c>
      <c r="CX502" s="302">
        <f t="shared" si="185"/>
        <v>4</v>
      </c>
      <c r="CY502" s="302" t="str">
        <f t="shared" si="186"/>
        <v/>
      </c>
      <c r="CZ502" s="435">
        <f t="shared" si="171"/>
        <v>0</v>
      </c>
      <c r="DA502" s="330">
        <f>'Forside og oppsummering'!$E$23</f>
        <v>0</v>
      </c>
      <c r="DB502" s="302" t="str">
        <f t="shared" si="172"/>
        <v>Prosjekt 7</v>
      </c>
      <c r="DC502" s="330" t="str">
        <f t="shared" si="173"/>
        <v>Alternative inntekter for tjenesteutviklingsprosjekt</v>
      </c>
      <c r="DD502" s="431">
        <f t="shared" si="174"/>
        <v>0</v>
      </c>
      <c r="DE502" s="302" t="e">
        <f t="shared" si="175"/>
        <v>#VALUE!</v>
      </c>
      <c r="DF502" s="302">
        <f t="shared" si="176"/>
        <v>0</v>
      </c>
      <c r="DG502" s="328">
        <v>0</v>
      </c>
      <c r="DH502" s="328">
        <v>0</v>
      </c>
      <c r="DI502" s="328">
        <v>0</v>
      </c>
      <c r="DJ502" s="328">
        <v>0</v>
      </c>
      <c r="DK502" s="328">
        <v>0</v>
      </c>
      <c r="DL502" s="328">
        <v>0</v>
      </c>
      <c r="DM502" s="328">
        <v>0</v>
      </c>
      <c r="DN502" s="328">
        <v>0</v>
      </c>
      <c r="DO502" s="328" t="str">
        <v>20230131_1336</v>
      </c>
      <c r="DP502" s="328">
        <v>4</v>
      </c>
      <c r="EW502" s="275">
        <v>500</v>
      </c>
    </row>
    <row r="503" spans="81:153" x14ac:dyDescent="0.3">
      <c r="CD503" s="315"/>
      <c r="CE503" s="315">
        <v>0</v>
      </c>
      <c r="CF503" s="315">
        <v>0</v>
      </c>
      <c r="CG503" s="315"/>
      <c r="CH503" s="315"/>
      <c r="CI503" s="315"/>
      <c r="CJ503" s="315"/>
      <c r="CK503" s="315"/>
      <c r="CL503" s="315"/>
      <c r="CM503" s="315"/>
      <c r="CN503" s="315">
        <v>0</v>
      </c>
      <c r="CO503" s="319" t="b">
        <f t="shared" si="179"/>
        <v>0</v>
      </c>
      <c r="CP503" s="319" t="b">
        <f t="shared" si="180"/>
        <v>0</v>
      </c>
      <c r="CQ503" s="319" t="b">
        <f t="shared" si="181"/>
        <v>0</v>
      </c>
      <c r="CR503" s="319" t="b">
        <f t="shared" si="177"/>
        <v>1</v>
      </c>
      <c r="CS503" s="430" t="b">
        <f t="shared" si="178"/>
        <v>0</v>
      </c>
      <c r="CT503" s="302" t="str">
        <f t="shared" si="182"/>
        <v/>
      </c>
      <c r="CU503" s="302" t="b">
        <f t="shared" si="183"/>
        <v>1</v>
      </c>
      <c r="CV503" s="319" t="b">
        <f t="shared" si="184"/>
        <v>0</v>
      </c>
      <c r="CW503" s="302" t="str">
        <f>'Forside og oppsummering'!$K$2</f>
        <v>20230131_1336</v>
      </c>
      <c r="CX503" s="302">
        <f t="shared" si="185"/>
        <v>4</v>
      </c>
      <c r="CY503" s="302" t="str">
        <f t="shared" si="186"/>
        <v/>
      </c>
      <c r="CZ503" s="435">
        <f t="shared" si="171"/>
        <v>0</v>
      </c>
      <c r="DA503" s="330">
        <f>'Forside og oppsummering'!$E$23</f>
        <v>0</v>
      </c>
      <c r="DB503" s="302" t="str">
        <f t="shared" si="172"/>
        <v>Prosjekt 7</v>
      </c>
      <c r="DC503" s="330" t="str">
        <f t="shared" si="173"/>
        <v>Alternative inntekter for tjenesteutviklingsprosjekt</v>
      </c>
      <c r="DD503" s="431">
        <f t="shared" si="174"/>
        <v>0</v>
      </c>
      <c r="DE503" s="302" t="e">
        <f t="shared" si="175"/>
        <v>#VALUE!</v>
      </c>
      <c r="DF503" s="302">
        <f t="shared" si="176"/>
        <v>0</v>
      </c>
      <c r="DG503" s="328">
        <v>0</v>
      </c>
      <c r="DH503" s="328">
        <v>0</v>
      </c>
      <c r="DI503" s="328">
        <v>0</v>
      </c>
      <c r="DJ503" s="328">
        <v>0</v>
      </c>
      <c r="DK503" s="328">
        <v>0</v>
      </c>
      <c r="DL503" s="328">
        <v>0</v>
      </c>
      <c r="DM503" s="328">
        <v>0</v>
      </c>
      <c r="DN503" s="328">
        <v>0</v>
      </c>
      <c r="DO503" s="328" t="str">
        <v>20230131_1336</v>
      </c>
      <c r="DP503" s="328">
        <v>4</v>
      </c>
      <c r="EW503" s="275">
        <v>501</v>
      </c>
    </row>
    <row r="504" spans="81:153" x14ac:dyDescent="0.3">
      <c r="CD504" s="315"/>
      <c r="CE504" s="315" t="str">
        <v>Inntekter fra andre kilder (Hvis aktuelt)</v>
      </c>
      <c r="CF504" s="315">
        <v>0</v>
      </c>
      <c r="CG504" s="315"/>
      <c r="CH504" s="315"/>
      <c r="CI504" s="315"/>
      <c r="CJ504" s="315"/>
      <c r="CK504" s="315"/>
      <c r="CL504" s="315"/>
      <c r="CM504" s="315"/>
      <c r="CN504" s="315">
        <v>0</v>
      </c>
      <c r="CO504" s="319" t="b">
        <f t="shared" si="179"/>
        <v>0</v>
      </c>
      <c r="CP504" s="319" t="b">
        <f t="shared" si="180"/>
        <v>0</v>
      </c>
      <c r="CQ504" s="319" t="b">
        <f t="shared" si="181"/>
        <v>0</v>
      </c>
      <c r="CR504" s="319" t="b">
        <f t="shared" si="177"/>
        <v>1</v>
      </c>
      <c r="CS504" s="430" t="b">
        <f t="shared" si="178"/>
        <v>0</v>
      </c>
      <c r="CT504" s="302" t="str">
        <f t="shared" si="182"/>
        <v/>
      </c>
      <c r="CU504" s="302" t="b">
        <f t="shared" si="183"/>
        <v>1</v>
      </c>
      <c r="CV504" s="319" t="b">
        <f t="shared" si="184"/>
        <v>0</v>
      </c>
      <c r="CW504" s="302" t="str">
        <f>'Forside og oppsummering'!$K$2</f>
        <v>20230131_1336</v>
      </c>
      <c r="CX504" s="302">
        <f t="shared" si="185"/>
        <v>4</v>
      </c>
      <c r="CY504" s="302" t="str">
        <f t="shared" si="186"/>
        <v/>
      </c>
      <c r="CZ504" s="435" t="str">
        <f t="shared" si="171"/>
        <v>Inntekter fra andre kilder (Hvis aktuelt)</v>
      </c>
      <c r="DA504" s="330">
        <f>'Forside og oppsummering'!$E$23</f>
        <v>0</v>
      </c>
      <c r="DB504" s="302" t="str">
        <f t="shared" si="172"/>
        <v>Prosjekt 7</v>
      </c>
      <c r="DC504" s="330" t="str">
        <f t="shared" si="173"/>
        <v>Alternative inntekter for tjenesteutviklingsprosjekt</v>
      </c>
      <c r="DD504" s="431" t="str">
        <f t="shared" si="174"/>
        <v>Inntekter fra andre kilder (Hvis aktuelt)</v>
      </c>
      <c r="DE504" s="302" t="str">
        <f t="shared" si="175"/>
        <v>P_ntekter fra andre kilder (Hvis aktuelt)</v>
      </c>
      <c r="DF504" s="302">
        <f t="shared" si="176"/>
        <v>0</v>
      </c>
      <c r="DG504" s="328">
        <v>0</v>
      </c>
      <c r="DH504" s="328">
        <v>0</v>
      </c>
      <c r="DI504" s="328">
        <v>0</v>
      </c>
      <c r="DJ504" s="328">
        <v>0</v>
      </c>
      <c r="DK504" s="328">
        <v>0</v>
      </c>
      <c r="DL504" s="328">
        <v>0</v>
      </c>
      <c r="DM504" s="328">
        <v>0</v>
      </c>
      <c r="DN504" s="328">
        <v>0</v>
      </c>
      <c r="DO504" s="328" t="str">
        <v>20230131_1336</v>
      </c>
      <c r="DP504" s="328">
        <v>4</v>
      </c>
      <c r="EW504" s="436">
        <v>502</v>
      </c>
    </row>
    <row r="505" spans="81:153" x14ac:dyDescent="0.3">
      <c r="CD505" s="315"/>
      <c r="CE505" s="315" t="str">
        <v>P7.6c</v>
      </c>
      <c r="CF505" s="315" t="str">
        <v>Bekreftet beløp fra andre inntektskilder</v>
      </c>
      <c r="CG505" s="315"/>
      <c r="CH505" s="315"/>
      <c r="CI505" s="315"/>
      <c r="CJ505" s="315"/>
      <c r="CK505" s="315"/>
      <c r="CL505" s="315"/>
      <c r="CM505" s="315"/>
      <c r="CN505" s="315">
        <v>0</v>
      </c>
      <c r="CO505" s="319" t="b">
        <f t="shared" si="179"/>
        <v>0</v>
      </c>
      <c r="CP505" s="319" t="b">
        <f t="shared" si="180"/>
        <v>0</v>
      </c>
      <c r="CQ505" s="319" t="b">
        <f t="shared" si="181"/>
        <v>0</v>
      </c>
      <c r="CR505" s="319" t="b">
        <f t="shared" si="177"/>
        <v>0</v>
      </c>
      <c r="CS505" s="430" t="b">
        <f t="shared" si="178"/>
        <v>0</v>
      </c>
      <c r="CT505" s="302" t="str">
        <f t="shared" si="182"/>
        <v/>
      </c>
      <c r="CU505" s="302" t="b">
        <f t="shared" si="183"/>
        <v>1</v>
      </c>
      <c r="CV505" s="319" t="b">
        <f t="shared" si="184"/>
        <v>0</v>
      </c>
      <c r="CW505" s="302" t="str">
        <f>'Forside og oppsummering'!$K$2</f>
        <v>20230131_1336</v>
      </c>
      <c r="CX505" s="302">
        <f t="shared" si="185"/>
        <v>4</v>
      </c>
      <c r="CY505" s="302" t="str">
        <f t="shared" si="186"/>
        <v/>
      </c>
      <c r="CZ505" s="435" t="str">
        <f t="shared" si="171"/>
        <v>P7.6c</v>
      </c>
      <c r="DA505" s="330">
        <f>'Forside og oppsummering'!$E$23</f>
        <v>0</v>
      </c>
      <c r="DB505" s="302" t="str">
        <f t="shared" si="172"/>
        <v>Prosjekt 7</v>
      </c>
      <c r="DC505" s="330" t="str">
        <f t="shared" si="173"/>
        <v>Alternative inntekter for tjenesteutviklingsprosjekt</v>
      </c>
      <c r="DD505" s="431" t="str">
        <f t="shared" si="174"/>
        <v>P7.6c</v>
      </c>
      <c r="DE505" s="302" t="str">
        <f t="shared" si="175"/>
        <v>P_.6c</v>
      </c>
      <c r="DF505" s="302" t="str">
        <f t="shared" si="176"/>
        <v>Bekreftet beløp fra andre inntektskilder</v>
      </c>
      <c r="DG505" s="328">
        <v>0</v>
      </c>
      <c r="DH505" s="328">
        <v>0</v>
      </c>
      <c r="DI505" s="328">
        <v>0</v>
      </c>
      <c r="DJ505" s="328">
        <v>0</v>
      </c>
      <c r="DK505" s="328">
        <v>0</v>
      </c>
      <c r="DL505" s="328">
        <v>0</v>
      </c>
      <c r="DM505" s="328">
        <v>0</v>
      </c>
      <c r="DN505" s="328">
        <v>0</v>
      </c>
      <c r="DO505" s="328" t="str">
        <v>20230131_1336</v>
      </c>
      <c r="DP505" s="328">
        <v>4</v>
      </c>
      <c r="EW505" s="275">
        <v>503</v>
      </c>
    </row>
    <row r="506" spans="81:153" x14ac:dyDescent="0.3">
      <c r="CD506" s="315"/>
      <c r="CE506" s="315" t="str">
        <v>P7.6d</v>
      </c>
      <c r="CF506" s="315" t="str">
        <v>Beløp dere har søkt om fra andre inntektskilder (Der det er uavklart hvorvidt søknaden blir innvilget eller avslått)</v>
      </c>
      <c r="CG506" s="315"/>
      <c r="CH506" s="315"/>
      <c r="CI506" s="315"/>
      <c r="CJ506" s="315"/>
      <c r="CK506" s="315"/>
      <c r="CL506" s="315"/>
      <c r="CM506" s="315"/>
      <c r="CN506" s="315">
        <v>0</v>
      </c>
      <c r="CO506" s="319" t="b">
        <f t="shared" si="179"/>
        <v>0</v>
      </c>
      <c r="CP506" s="319" t="b">
        <f t="shared" si="180"/>
        <v>0</v>
      </c>
      <c r="CQ506" s="319" t="b">
        <f t="shared" si="181"/>
        <v>0</v>
      </c>
      <c r="CR506" s="319" t="b">
        <f t="shared" si="177"/>
        <v>0</v>
      </c>
      <c r="CS506" s="430" t="b">
        <f t="shared" si="178"/>
        <v>0</v>
      </c>
      <c r="CT506" s="302" t="str">
        <f t="shared" si="182"/>
        <v/>
      </c>
      <c r="CU506" s="302" t="b">
        <f t="shared" si="183"/>
        <v>1</v>
      </c>
      <c r="CV506" s="319" t="b">
        <f t="shared" si="184"/>
        <v>0</v>
      </c>
      <c r="CW506" s="302" t="str">
        <f>'Forside og oppsummering'!$K$2</f>
        <v>20230131_1336</v>
      </c>
      <c r="CX506" s="302">
        <f t="shared" si="185"/>
        <v>4</v>
      </c>
      <c r="CY506" s="302" t="str">
        <f t="shared" si="186"/>
        <v/>
      </c>
      <c r="CZ506" s="435" t="str">
        <f t="shared" ref="CZ506:CZ569" si="187">IF(CX506&lt;3,CD506,CE506)</f>
        <v>P7.6d</v>
      </c>
      <c r="DA506" s="330">
        <f>'Forside og oppsummering'!$E$23</f>
        <v>0</v>
      </c>
      <c r="DB506" s="302" t="str">
        <f t="shared" ref="DB506:DB569" si="188">IF(CY506="",DB505,_xlfn.CONCAT($CY$2," ",CY506))</f>
        <v>Prosjekt 7</v>
      </c>
      <c r="DC506" s="330" t="str">
        <f t="shared" ref="DC506:DC569" si="189">IF(CX506=1,"",IF(CX506=2,CE506,DC505))</f>
        <v>Alternative inntekter for tjenesteutviklingsprosjekt</v>
      </c>
      <c r="DD506" s="431" t="str">
        <f t="shared" ref="DD506:DD569" si="190">IF(CX506=6,_xlfn.CONCAT(CZ505,"_end"),IF(CX506=5,_xlfn.CONCAT(CZ506,"_saksbehandlerkommentar"),CZ506))</f>
        <v>P7.6d</v>
      </c>
      <c r="DE506" s="302" t="str">
        <f t="shared" ref="DE506:DE569" si="191">_xlfn.CONCAT("P_",RIGHT(DD506,LEN(DD506)-2))</f>
        <v>P_.6d</v>
      </c>
      <c r="DF506" s="302" t="str">
        <f t="shared" ref="DF506:DF569" si="192">IF(CX506=6,"",CF506)</f>
        <v>Beløp dere har søkt om fra andre inntektskilder (Der det er uavklart hvorvidt søknaden blir innvilget eller avslått)</v>
      </c>
      <c r="DG506" s="328">
        <v>0</v>
      </c>
      <c r="DH506" s="328">
        <v>0</v>
      </c>
      <c r="DI506" s="328">
        <v>0</v>
      </c>
      <c r="DJ506" s="328">
        <v>0</v>
      </c>
      <c r="DK506" s="328">
        <v>0</v>
      </c>
      <c r="DL506" s="328">
        <v>0</v>
      </c>
      <c r="DM506" s="328">
        <v>0</v>
      </c>
      <c r="DN506" s="328">
        <v>0</v>
      </c>
      <c r="DO506" s="328" t="str">
        <v>20230131_1336</v>
      </c>
      <c r="DP506" s="328">
        <v>4</v>
      </c>
      <c r="EW506" s="275">
        <v>504</v>
      </c>
    </row>
    <row r="507" spans="81:153" x14ac:dyDescent="0.3">
      <c r="CD507" s="315"/>
      <c r="CE507" s="315" t="str">
        <v>P7.6e</v>
      </c>
      <c r="CF507" s="315" t="str">
        <v>Beskriv kort med ord hvor dere har søkt om finansiering og beskriv finansieringen.</v>
      </c>
      <c r="CG507" s="315"/>
      <c r="CH507" s="315"/>
      <c r="CI507" s="315"/>
      <c r="CJ507" s="315"/>
      <c r="CK507" s="315"/>
      <c r="CL507" s="315"/>
      <c r="CM507" s="315"/>
      <c r="CN507" s="315">
        <v>0</v>
      </c>
      <c r="CO507" s="319" t="b">
        <f t="shared" si="179"/>
        <v>0</v>
      </c>
      <c r="CP507" s="319" t="b">
        <f t="shared" si="180"/>
        <v>0</v>
      </c>
      <c r="CQ507" s="319" t="b">
        <f t="shared" si="181"/>
        <v>0</v>
      </c>
      <c r="CR507" s="319" t="b">
        <f t="shared" si="177"/>
        <v>0</v>
      </c>
      <c r="CS507" s="430" t="b">
        <f t="shared" si="178"/>
        <v>0</v>
      </c>
      <c r="CT507" s="302" t="str">
        <f t="shared" si="182"/>
        <v/>
      </c>
      <c r="CU507" s="302" t="b">
        <f t="shared" si="183"/>
        <v>1</v>
      </c>
      <c r="CV507" s="319" t="b">
        <f t="shared" si="184"/>
        <v>0</v>
      </c>
      <c r="CW507" s="302" t="str">
        <f>'Forside og oppsummering'!$K$2</f>
        <v>20230131_1336</v>
      </c>
      <c r="CX507" s="302">
        <f t="shared" si="185"/>
        <v>4</v>
      </c>
      <c r="CY507" s="302" t="str">
        <f t="shared" si="186"/>
        <v/>
      </c>
      <c r="CZ507" s="435" t="str">
        <f t="shared" si="187"/>
        <v>P7.6e</v>
      </c>
      <c r="DA507" s="330">
        <f>'Forside og oppsummering'!$E$23</f>
        <v>0</v>
      </c>
      <c r="DB507" s="302" t="str">
        <f t="shared" si="188"/>
        <v>Prosjekt 7</v>
      </c>
      <c r="DC507" s="330" t="str">
        <f t="shared" si="189"/>
        <v>Alternative inntekter for tjenesteutviklingsprosjekt</v>
      </c>
      <c r="DD507" s="431" t="str">
        <f t="shared" si="190"/>
        <v>P7.6e</v>
      </c>
      <c r="DE507" s="302" t="str">
        <f t="shared" si="191"/>
        <v>P_.6e</v>
      </c>
      <c r="DF507" s="302" t="str">
        <f t="shared" si="192"/>
        <v>Beskriv kort med ord hvor dere har søkt om finansiering og beskriv finansieringen.</v>
      </c>
      <c r="DG507" s="328">
        <v>0</v>
      </c>
      <c r="DH507" s="328">
        <v>0</v>
      </c>
      <c r="DI507" s="328">
        <v>0</v>
      </c>
      <c r="DJ507" s="328">
        <v>0</v>
      </c>
      <c r="DK507" s="328">
        <v>0</v>
      </c>
      <c r="DL507" s="328">
        <v>0</v>
      </c>
      <c r="DM507" s="328">
        <v>0</v>
      </c>
      <c r="DN507" s="328">
        <v>0</v>
      </c>
      <c r="DO507" s="328" t="str">
        <v>20230131_1336</v>
      </c>
      <c r="DP507" s="328">
        <v>4</v>
      </c>
      <c r="EW507" s="275">
        <v>505</v>
      </c>
    </row>
    <row r="508" spans="81:153" x14ac:dyDescent="0.3">
      <c r="CO508" s="319" t="b">
        <f t="shared" si="179"/>
        <v>0</v>
      </c>
      <c r="CP508" s="319" t="b">
        <f t="shared" si="180"/>
        <v>0</v>
      </c>
      <c r="CQ508" s="319" t="b">
        <f t="shared" si="181"/>
        <v>0</v>
      </c>
      <c r="CR508" s="319" t="b">
        <f t="shared" si="177"/>
        <v>1</v>
      </c>
      <c r="CS508" s="430" t="b">
        <f t="shared" si="178"/>
        <v>1</v>
      </c>
      <c r="CT508" s="302" t="str">
        <f t="shared" si="182"/>
        <v/>
      </c>
      <c r="CU508" s="302" t="b">
        <f t="shared" si="183"/>
        <v>1</v>
      </c>
      <c r="CV508" s="319" t="b">
        <f t="shared" si="184"/>
        <v>0</v>
      </c>
      <c r="CW508" s="302" t="str">
        <f>'Forside og oppsummering'!$K$2</f>
        <v>20230131_1336</v>
      </c>
      <c r="CX508" s="302">
        <f t="shared" si="185"/>
        <v>6</v>
      </c>
      <c r="CY508" s="302" t="str">
        <f t="shared" si="186"/>
        <v/>
      </c>
      <c r="CZ508" s="435">
        <f t="shared" si="187"/>
        <v>0</v>
      </c>
      <c r="DA508" s="330">
        <f>'Forside og oppsummering'!$E$23</f>
        <v>0</v>
      </c>
      <c r="DB508" s="302" t="str">
        <f t="shared" si="188"/>
        <v>Prosjekt 7</v>
      </c>
      <c r="DC508" s="330" t="str">
        <f t="shared" si="189"/>
        <v>Alternative inntekter for tjenesteutviklingsprosjekt</v>
      </c>
      <c r="DD508" s="431" t="str">
        <f t="shared" si="190"/>
        <v>P7.6e_end</v>
      </c>
      <c r="DE508" s="302" t="str">
        <f t="shared" si="191"/>
        <v>P_.6e_end</v>
      </c>
      <c r="DF508" s="302" t="str">
        <f t="shared" si="192"/>
        <v/>
      </c>
      <c r="DG508" s="328">
        <v>0</v>
      </c>
      <c r="DH508" s="328">
        <v>0</v>
      </c>
      <c r="DI508" s="328">
        <v>0</v>
      </c>
      <c r="DJ508" s="328">
        <v>0</v>
      </c>
      <c r="DK508" s="328">
        <v>0</v>
      </c>
      <c r="DL508" s="328">
        <v>0</v>
      </c>
      <c r="DM508" s="328">
        <v>0</v>
      </c>
      <c r="DN508" s="328">
        <v>0</v>
      </c>
      <c r="DO508" s="328" t="str">
        <v>20230131_1336</v>
      </c>
      <c r="DP508" s="328">
        <v>6</v>
      </c>
      <c r="EW508" s="436">
        <v>506</v>
      </c>
    </row>
    <row r="509" spans="81:153" x14ac:dyDescent="0.3">
      <c r="CD509" s="329" t="str">
        <f>'Prosjekt 7'!$C$67</f>
        <v>P7.7</v>
      </c>
      <c r="CE509" s="329" t="str">
        <f>'Prosjekt 7'!$D$67</f>
        <v>Budsjett for tjenesteutviklingsprosjekt 7.</v>
      </c>
      <c r="CF509" s="329"/>
      <c r="CG509" s="329"/>
      <c r="CH509" s="329"/>
      <c r="CI509" s="329"/>
      <c r="CJ509" s="329"/>
      <c r="CK509" s="329"/>
      <c r="CL509" s="329"/>
      <c r="CM509" s="329"/>
      <c r="CN509" s="329"/>
      <c r="CO509" s="319" t="b">
        <f t="shared" si="179"/>
        <v>1</v>
      </c>
      <c r="CP509" s="319" t="b">
        <f t="shared" si="180"/>
        <v>0</v>
      </c>
      <c r="CQ509" s="319" t="b">
        <f t="shared" si="181"/>
        <v>0</v>
      </c>
      <c r="CR509" s="319" t="b">
        <f t="shared" si="177"/>
        <v>0</v>
      </c>
      <c r="CS509" s="430" t="b">
        <f t="shared" si="178"/>
        <v>0</v>
      </c>
      <c r="CT509" s="302" t="str">
        <f t="shared" si="182"/>
        <v/>
      </c>
      <c r="CU509" s="302" t="b">
        <f t="shared" si="183"/>
        <v>1</v>
      </c>
      <c r="CV509" s="319" t="b">
        <f t="shared" si="184"/>
        <v>0</v>
      </c>
      <c r="CW509" s="302" t="str">
        <f>'Forside og oppsummering'!$K$2</f>
        <v>20230131_1336</v>
      </c>
      <c r="CX509" s="302">
        <f t="shared" si="185"/>
        <v>2</v>
      </c>
      <c r="CY509" s="302" t="str">
        <f t="shared" si="186"/>
        <v/>
      </c>
      <c r="CZ509" s="435" t="str">
        <f t="shared" si="187"/>
        <v>P7.7</v>
      </c>
      <c r="DA509" s="330">
        <f>'Forside og oppsummering'!$E$23</f>
        <v>0</v>
      </c>
      <c r="DB509" s="302" t="str">
        <f t="shared" si="188"/>
        <v>Prosjekt 7</v>
      </c>
      <c r="DC509" s="330" t="str">
        <f t="shared" si="189"/>
        <v>Budsjett for tjenesteutviklingsprosjekt 7.</v>
      </c>
      <c r="DD509" s="431" t="str">
        <f t="shared" si="190"/>
        <v>P7.7</v>
      </c>
      <c r="DE509" s="302" t="str">
        <f t="shared" si="191"/>
        <v>P_.7</v>
      </c>
      <c r="DF509" s="302">
        <f t="shared" si="192"/>
        <v>0</v>
      </c>
      <c r="DG509" s="328">
        <v>0</v>
      </c>
      <c r="DH509" s="328">
        <v>0</v>
      </c>
      <c r="DI509" s="328">
        <v>0</v>
      </c>
      <c r="DJ509" s="328">
        <v>0</v>
      </c>
      <c r="DK509" s="328">
        <v>0</v>
      </c>
      <c r="DL509" s="328">
        <v>0</v>
      </c>
      <c r="DM509" s="328">
        <v>0</v>
      </c>
      <c r="DN509" s="328">
        <v>0</v>
      </c>
      <c r="DO509" s="328" t="str">
        <v>20230131_1336</v>
      </c>
      <c r="DP509" s="328">
        <v>2</v>
      </c>
      <c r="EW509" s="275">
        <v>507</v>
      </c>
    </row>
    <row r="510" spans="81:153" x14ac:dyDescent="0.3">
      <c r="CD510" s="329"/>
      <c r="CE510" s="329" t="str">
        <f>_xlfn.CONCAT(CD509,"a")</f>
        <v>P7.7a</v>
      </c>
      <c r="CF510" s="329" t="str" cm="1">
        <f t="array" ref="CF510:CF511">TRANSPOSE('Prosjekt 7'!$G$71:$H$71)</f>
        <v>Kostnader</v>
      </c>
      <c r="CG510" s="329"/>
      <c r="CH510" s="329"/>
      <c r="CI510" s="329"/>
      <c r="CJ510" s="329"/>
      <c r="CK510" s="329"/>
      <c r="CL510" s="329"/>
      <c r="CM510" s="329"/>
      <c r="CN510" s="329">
        <f>'Prosjekt 7'!$G$73</f>
        <v>0</v>
      </c>
      <c r="CO510" s="319" t="b">
        <f t="shared" si="179"/>
        <v>0</v>
      </c>
      <c r="CP510" s="319" t="b">
        <f t="shared" si="180"/>
        <v>0</v>
      </c>
      <c r="CQ510" s="319" t="b">
        <f t="shared" si="181"/>
        <v>0</v>
      </c>
      <c r="CR510" s="319" t="b">
        <f t="shared" si="177"/>
        <v>0</v>
      </c>
      <c r="CS510" s="430" t="b">
        <f t="shared" si="178"/>
        <v>0</v>
      </c>
      <c r="CT510" s="302" t="str">
        <f t="shared" si="182"/>
        <v/>
      </c>
      <c r="CU510" s="302" t="b">
        <f t="shared" si="183"/>
        <v>1</v>
      </c>
      <c r="CV510" s="319" t="b">
        <f t="shared" si="184"/>
        <v>0</v>
      </c>
      <c r="CW510" s="302" t="str">
        <f>'Forside og oppsummering'!$K$2</f>
        <v>20230131_1336</v>
      </c>
      <c r="CX510" s="302">
        <f t="shared" si="185"/>
        <v>4</v>
      </c>
      <c r="CY510" s="302" t="str">
        <f t="shared" si="186"/>
        <v/>
      </c>
      <c r="CZ510" s="435" t="str">
        <f t="shared" si="187"/>
        <v>P7.7a</v>
      </c>
      <c r="DA510" s="330">
        <f>'Forside og oppsummering'!$E$23</f>
        <v>0</v>
      </c>
      <c r="DB510" s="302" t="str">
        <f t="shared" si="188"/>
        <v>Prosjekt 7</v>
      </c>
      <c r="DC510" s="330" t="str">
        <f t="shared" si="189"/>
        <v>Budsjett for tjenesteutviklingsprosjekt 7.</v>
      </c>
      <c r="DD510" s="431" t="str">
        <f t="shared" si="190"/>
        <v>P7.7a</v>
      </c>
      <c r="DE510" s="302" t="str">
        <f t="shared" si="191"/>
        <v>P_.7a</v>
      </c>
      <c r="DF510" s="302" t="str">
        <f t="shared" si="192"/>
        <v>Kostnader</v>
      </c>
      <c r="DG510" s="328">
        <v>0</v>
      </c>
      <c r="DH510" s="328">
        <v>0</v>
      </c>
      <c r="DI510" s="328">
        <v>0</v>
      </c>
      <c r="DJ510" s="328">
        <v>0</v>
      </c>
      <c r="DK510" s="328">
        <v>0</v>
      </c>
      <c r="DL510" s="328">
        <v>0</v>
      </c>
      <c r="DM510" s="328">
        <v>0</v>
      </c>
      <c r="DN510" s="328">
        <v>0</v>
      </c>
      <c r="DO510" s="328" t="str">
        <v>20230131_1336</v>
      </c>
      <c r="DP510" s="328">
        <v>4</v>
      </c>
      <c r="EW510" s="275">
        <v>508</v>
      </c>
    </row>
    <row r="511" spans="81:153" x14ac:dyDescent="0.3">
      <c r="CD511" s="329"/>
      <c r="CE511" s="329" t="str">
        <f>_xlfn.CONCAT(CD509,"b")</f>
        <v>P7.7b</v>
      </c>
      <c r="CF511" s="329" t="str">
        <v>Andre inntekter</v>
      </c>
      <c r="CG511" s="329"/>
      <c r="CH511" s="329"/>
      <c r="CI511" s="329"/>
      <c r="CJ511" s="329"/>
      <c r="CK511" s="329"/>
      <c r="CL511" s="329"/>
      <c r="CM511" s="329"/>
      <c r="CN511" s="329">
        <f>'Prosjekt 7'!$H$73</f>
        <v>0</v>
      </c>
      <c r="CO511" s="319" t="b">
        <f t="shared" si="179"/>
        <v>0</v>
      </c>
      <c r="CP511" s="319" t="b">
        <f t="shared" si="180"/>
        <v>0</v>
      </c>
      <c r="CQ511" s="319" t="b">
        <f t="shared" si="181"/>
        <v>0</v>
      </c>
      <c r="CR511" s="319" t="b">
        <f t="shared" si="177"/>
        <v>0</v>
      </c>
      <c r="CS511" s="430" t="b">
        <f t="shared" si="178"/>
        <v>0</v>
      </c>
      <c r="CT511" s="302" t="str">
        <f t="shared" si="182"/>
        <v/>
      </c>
      <c r="CU511" s="302" t="b">
        <f t="shared" si="183"/>
        <v>1</v>
      </c>
      <c r="CV511" s="319" t="b">
        <f t="shared" si="184"/>
        <v>0</v>
      </c>
      <c r="CW511" s="302" t="str">
        <f>'Forside og oppsummering'!$K$2</f>
        <v>20230131_1336</v>
      </c>
      <c r="CX511" s="302">
        <f t="shared" si="185"/>
        <v>4</v>
      </c>
      <c r="CY511" s="302" t="str">
        <f t="shared" si="186"/>
        <v/>
      </c>
      <c r="CZ511" s="435" t="str">
        <f t="shared" si="187"/>
        <v>P7.7b</v>
      </c>
      <c r="DA511" s="330">
        <f>'Forside og oppsummering'!$E$23</f>
        <v>0</v>
      </c>
      <c r="DB511" s="302" t="str">
        <f t="shared" si="188"/>
        <v>Prosjekt 7</v>
      </c>
      <c r="DC511" s="330" t="str">
        <f t="shared" si="189"/>
        <v>Budsjett for tjenesteutviklingsprosjekt 7.</v>
      </c>
      <c r="DD511" s="431" t="str">
        <f t="shared" si="190"/>
        <v>P7.7b</v>
      </c>
      <c r="DE511" s="302" t="str">
        <f t="shared" si="191"/>
        <v>P_.7b</v>
      </c>
      <c r="DF511" s="302" t="str">
        <f t="shared" si="192"/>
        <v>Andre inntekter</v>
      </c>
      <c r="DG511" s="328">
        <v>0</v>
      </c>
      <c r="DH511" s="328">
        <v>0</v>
      </c>
      <c r="DI511" s="328">
        <v>0</v>
      </c>
      <c r="DJ511" s="328">
        <v>0</v>
      </c>
      <c r="DK511" s="328">
        <v>0</v>
      </c>
      <c r="DL511" s="328">
        <v>0</v>
      </c>
      <c r="DM511" s="328">
        <v>0</v>
      </c>
      <c r="DN511" s="328">
        <v>0</v>
      </c>
      <c r="DO511" s="328" t="str">
        <v>20230131_1336</v>
      </c>
      <c r="DP511" s="328">
        <v>4</v>
      </c>
      <c r="EW511" s="275">
        <v>509</v>
      </c>
    </row>
    <row r="512" spans="81:153" x14ac:dyDescent="0.3">
      <c r="CD512" s="329"/>
      <c r="CE512" s="329" t="str">
        <f>_xlfn.CONCAT(CD509,"c")</f>
        <v>P7.7c</v>
      </c>
      <c r="CF512" s="275" t="s">
        <v>224</v>
      </c>
      <c r="CG512" s="329"/>
      <c r="CH512" s="329"/>
      <c r="CI512" s="329">
        <f>'Prosjekt 7'!$F$73</f>
        <v>0</v>
      </c>
      <c r="CJ512" s="329">
        <f>'Prosjekt 7'!$I$73</f>
        <v>0</v>
      </c>
      <c r="CK512" s="329"/>
      <c r="CL512" s="329"/>
      <c r="CM512" s="329">
        <f>'Prosjekt 7'!$J$73</f>
        <v>0</v>
      </c>
      <c r="CN512" s="329"/>
      <c r="CO512" s="319" t="b">
        <f t="shared" si="179"/>
        <v>0</v>
      </c>
      <c r="CP512" s="319" t="b">
        <f t="shared" si="180"/>
        <v>0</v>
      </c>
      <c r="CQ512" s="319" t="b">
        <f t="shared" si="181"/>
        <v>1</v>
      </c>
      <c r="CR512" s="319" t="b">
        <f t="shared" si="177"/>
        <v>0</v>
      </c>
      <c r="CS512" s="430" t="b">
        <f t="shared" si="178"/>
        <v>0</v>
      </c>
      <c r="CT512" s="302" t="str">
        <f t="shared" si="182"/>
        <v/>
      </c>
      <c r="CU512" s="302" t="b">
        <f t="shared" si="183"/>
        <v>1</v>
      </c>
      <c r="CV512" s="319" t="b">
        <f t="shared" si="184"/>
        <v>0</v>
      </c>
      <c r="CW512" s="302" t="str">
        <f>'Forside og oppsummering'!$K$2</f>
        <v>20230131_1336</v>
      </c>
      <c r="CX512" s="302">
        <f t="shared" si="185"/>
        <v>7</v>
      </c>
      <c r="CY512" s="302" t="str">
        <f t="shared" si="186"/>
        <v/>
      </c>
      <c r="CZ512" s="435" t="str">
        <f t="shared" si="187"/>
        <v>P7.7c</v>
      </c>
      <c r="DA512" s="330">
        <f>'Forside og oppsummering'!$E$23</f>
        <v>0</v>
      </c>
      <c r="DB512" s="302" t="str">
        <f t="shared" si="188"/>
        <v>Prosjekt 7</v>
      </c>
      <c r="DC512" s="330" t="str">
        <f t="shared" si="189"/>
        <v>Budsjett for tjenesteutviklingsprosjekt 7.</v>
      </c>
      <c r="DD512" s="431" t="str">
        <f t="shared" si="190"/>
        <v>P7.7c</v>
      </c>
      <c r="DE512" s="302" t="str">
        <f t="shared" si="191"/>
        <v>P_.7c</v>
      </c>
      <c r="DF512" s="302" t="str">
        <f t="shared" si="192"/>
        <v>Søknad</v>
      </c>
      <c r="DG512" s="328">
        <v>0</v>
      </c>
      <c r="DH512" s="328">
        <v>0</v>
      </c>
      <c r="DI512" s="328">
        <v>0</v>
      </c>
      <c r="DJ512" s="328">
        <v>0</v>
      </c>
      <c r="DK512" s="328">
        <v>0</v>
      </c>
      <c r="DL512" s="328">
        <v>0</v>
      </c>
      <c r="DM512" s="328">
        <v>0</v>
      </c>
      <c r="DN512" s="328">
        <v>0</v>
      </c>
      <c r="DO512" s="328" t="str">
        <v>20230131_1336</v>
      </c>
      <c r="DP512" s="328">
        <v>7</v>
      </c>
      <c r="EW512" s="436">
        <v>510</v>
      </c>
    </row>
    <row r="513" spans="81:153" x14ac:dyDescent="0.3">
      <c r="CD513" s="329"/>
      <c r="CE513" s="329" t="str">
        <f>CD509</f>
        <v>P7.7</v>
      </c>
      <c r="CF513" s="275" t="s">
        <v>817</v>
      </c>
      <c r="CG513" s="329"/>
      <c r="CH513" s="329"/>
      <c r="CI513" s="329"/>
      <c r="CJ513" s="329"/>
      <c r="CK513" s="329"/>
      <c r="CL513" s="329"/>
      <c r="CM513" s="329"/>
      <c r="CN513" s="329"/>
      <c r="CO513" s="319" t="b">
        <f t="shared" si="179"/>
        <v>0</v>
      </c>
      <c r="CP513" s="319" t="b">
        <f t="shared" si="180"/>
        <v>1</v>
      </c>
      <c r="CQ513" s="319" t="b">
        <f t="shared" si="181"/>
        <v>0</v>
      </c>
      <c r="CR513" s="319" t="b">
        <f t="shared" si="177"/>
        <v>0</v>
      </c>
      <c r="CS513" s="430" t="b">
        <f t="shared" si="178"/>
        <v>0</v>
      </c>
      <c r="CT513" s="302" t="str">
        <f t="shared" si="182"/>
        <v/>
      </c>
      <c r="CU513" s="302" t="b">
        <f t="shared" si="183"/>
        <v>1</v>
      </c>
      <c r="CV513" s="319" t="b">
        <f t="shared" si="184"/>
        <v>0</v>
      </c>
      <c r="CW513" s="302" t="str">
        <f>'Forside og oppsummering'!$K$2</f>
        <v>20230131_1336</v>
      </c>
      <c r="CX513" s="302">
        <f t="shared" si="185"/>
        <v>5</v>
      </c>
      <c r="CY513" s="302" t="str">
        <f t="shared" si="186"/>
        <v/>
      </c>
      <c r="CZ513" s="435" t="str">
        <f t="shared" si="187"/>
        <v>P7.7</v>
      </c>
      <c r="DA513" s="330">
        <f>'Forside og oppsummering'!$E$23</f>
        <v>0</v>
      </c>
      <c r="DB513" s="302" t="str">
        <f t="shared" si="188"/>
        <v>Prosjekt 7</v>
      </c>
      <c r="DC513" s="330" t="str">
        <f t="shared" si="189"/>
        <v>Budsjett for tjenesteutviklingsprosjekt 7.</v>
      </c>
      <c r="DD513" s="431" t="str">
        <f t="shared" si="190"/>
        <v>P7.7_saksbehandlerkommentar</v>
      </c>
      <c r="DE513" s="302" t="str">
        <f t="shared" si="191"/>
        <v>P_.7_saksbehandlerkommentar</v>
      </c>
      <c r="DF513" s="302" t="str">
        <f t="shared" si="192"/>
        <v>Eventuell tilbakemelding fra saksbehandler til kommunen angående tjenesteutviklingsprosjektet. (Det som skrives her fremkommer på tilskuddsbrevet til kommunen)</v>
      </c>
      <c r="DG513" s="328">
        <v>0</v>
      </c>
      <c r="DH513" s="328">
        <v>0</v>
      </c>
      <c r="DI513" s="328">
        <v>0</v>
      </c>
      <c r="DJ513" s="328">
        <v>0</v>
      </c>
      <c r="DK513" s="328">
        <v>0</v>
      </c>
      <c r="DL513" s="328">
        <v>0</v>
      </c>
      <c r="DM513" s="328">
        <v>0</v>
      </c>
      <c r="DN513" s="328">
        <v>0</v>
      </c>
      <c r="DO513" s="328" t="str">
        <v>20230131_1336</v>
      </c>
      <c r="DP513" s="328">
        <v>5</v>
      </c>
      <c r="EW513" s="275">
        <v>511</v>
      </c>
    </row>
    <row r="514" spans="81:153" x14ac:dyDescent="0.3">
      <c r="CD514" s="329"/>
      <c r="CE514" s="329" t="str">
        <f>CD509</f>
        <v>P7.7</v>
      </c>
      <c r="CF514" s="329"/>
      <c r="CG514" s="329"/>
      <c r="CH514" s="329"/>
      <c r="CI514" s="329"/>
      <c r="CJ514" s="329"/>
      <c r="CK514" s="329"/>
      <c r="CL514" s="329"/>
      <c r="CM514" s="329"/>
      <c r="CN514" s="329"/>
      <c r="CO514" s="319" t="b">
        <f t="shared" si="179"/>
        <v>0</v>
      </c>
      <c r="CP514" s="319" t="b">
        <f t="shared" si="180"/>
        <v>1</v>
      </c>
      <c r="CQ514" s="319" t="b">
        <f t="shared" si="181"/>
        <v>0</v>
      </c>
      <c r="CR514" s="319" t="b">
        <f t="shared" si="177"/>
        <v>1</v>
      </c>
      <c r="CS514" s="430" t="b">
        <f t="shared" si="178"/>
        <v>1</v>
      </c>
      <c r="CT514" s="302" t="str">
        <f t="shared" si="182"/>
        <v/>
      </c>
      <c r="CU514" s="302" t="b">
        <f t="shared" si="183"/>
        <v>1</v>
      </c>
      <c r="CV514" s="319" t="b">
        <f t="shared" si="184"/>
        <v>0</v>
      </c>
      <c r="CW514" s="302" t="str">
        <f>'Forside og oppsummering'!$K$2</f>
        <v>20230131_1336</v>
      </c>
      <c r="CX514" s="302">
        <f t="shared" si="185"/>
        <v>6</v>
      </c>
      <c r="CY514" s="302" t="str">
        <f t="shared" si="186"/>
        <v/>
      </c>
      <c r="CZ514" s="435" t="str">
        <f t="shared" si="187"/>
        <v>P7.7</v>
      </c>
      <c r="DA514" s="330">
        <f>'Forside og oppsummering'!$E$23</f>
        <v>0</v>
      </c>
      <c r="DB514" s="302" t="str">
        <f t="shared" si="188"/>
        <v>Prosjekt 7</v>
      </c>
      <c r="DC514" s="330" t="str">
        <f t="shared" si="189"/>
        <v>Budsjett for tjenesteutviklingsprosjekt 7.</v>
      </c>
      <c r="DD514" s="431" t="str">
        <f t="shared" si="190"/>
        <v>P7.7_end</v>
      </c>
      <c r="DE514" s="302" t="str">
        <f t="shared" si="191"/>
        <v>P_.7_end</v>
      </c>
      <c r="DF514" s="302" t="str">
        <f t="shared" si="192"/>
        <v/>
      </c>
      <c r="DG514" s="328">
        <v>0</v>
      </c>
      <c r="DH514" s="328">
        <v>0</v>
      </c>
      <c r="DI514" s="328">
        <v>0</v>
      </c>
      <c r="DJ514" s="328">
        <v>0</v>
      </c>
      <c r="DK514" s="328">
        <v>0</v>
      </c>
      <c r="DL514" s="328">
        <v>0</v>
      </c>
      <c r="DM514" s="328">
        <v>0</v>
      </c>
      <c r="DN514" s="328">
        <v>0</v>
      </c>
      <c r="DO514" s="328" t="str">
        <v>20230131_1336</v>
      </c>
      <c r="DP514" s="328">
        <v>6</v>
      </c>
      <c r="EW514" s="275">
        <v>512</v>
      </c>
    </row>
    <row r="515" spans="81:153" x14ac:dyDescent="0.3">
      <c r="CC515" s="428"/>
      <c r="CD515" s="275" t="s">
        <v>698</v>
      </c>
      <c r="CE515" s="429"/>
      <c r="CF515" s="429"/>
      <c r="CG515" s="429"/>
      <c r="CH515" s="429"/>
      <c r="CI515" s="429"/>
      <c r="CJ515" s="429"/>
      <c r="CK515" s="429"/>
      <c r="CL515" s="429"/>
      <c r="CM515" s="429"/>
      <c r="CN515" s="429"/>
      <c r="CO515" s="319" t="b">
        <f t="shared" si="179"/>
        <v>1</v>
      </c>
      <c r="CP515" s="319" t="b">
        <f t="shared" si="180"/>
        <v>0</v>
      </c>
      <c r="CQ515" s="319" t="b">
        <f t="shared" si="181"/>
        <v>0</v>
      </c>
      <c r="CR515" s="430" t="b">
        <f t="shared" ref="CR515:CR578" si="193">AND(CD515=0,OR(CE515=0,CF515=0))</f>
        <v>0</v>
      </c>
      <c r="CS515" s="430" t="b">
        <f t="shared" si="178"/>
        <v>1</v>
      </c>
      <c r="CT515" s="302" t="b">
        <f t="shared" si="182"/>
        <v>1</v>
      </c>
      <c r="CU515" s="302" t="b">
        <f t="shared" si="183"/>
        <v>1</v>
      </c>
      <c r="CV515" s="319" t="b">
        <f t="shared" si="184"/>
        <v>0</v>
      </c>
      <c r="CW515" s="302" t="str">
        <f>'Forside og oppsummering'!$K$2</f>
        <v>20230131_1336</v>
      </c>
      <c r="CX515" s="302">
        <f t="shared" si="185"/>
        <v>1</v>
      </c>
      <c r="CY515" s="302" t="str">
        <f t="shared" si="186"/>
        <v>8</v>
      </c>
      <c r="CZ515" s="435" t="str">
        <f t="shared" si="187"/>
        <v>P8.</v>
      </c>
      <c r="DA515" s="330">
        <f>'Forside og oppsummering'!$E$23</f>
        <v>0</v>
      </c>
      <c r="DB515" s="302" t="str">
        <f t="shared" si="188"/>
        <v>Prosjekt 8</v>
      </c>
      <c r="DC515" s="330" t="str">
        <f t="shared" si="189"/>
        <v/>
      </c>
      <c r="DD515" s="431" t="str">
        <f t="shared" si="190"/>
        <v>P8.</v>
      </c>
      <c r="DE515" s="302" t="str">
        <f t="shared" si="191"/>
        <v>P_.</v>
      </c>
      <c r="DF515" s="302">
        <f t="shared" si="192"/>
        <v>0</v>
      </c>
      <c r="DG515" s="328">
        <v>0</v>
      </c>
      <c r="DH515" s="328">
        <v>0</v>
      </c>
      <c r="DI515" s="328">
        <v>0</v>
      </c>
      <c r="DJ515" s="328">
        <v>0</v>
      </c>
      <c r="DK515" s="328">
        <v>0</v>
      </c>
      <c r="DL515" s="328">
        <v>0</v>
      </c>
      <c r="DM515" s="328">
        <v>0</v>
      </c>
      <c r="DN515" s="328">
        <v>0</v>
      </c>
      <c r="DO515" s="328" t="str">
        <v>20230131_1336</v>
      </c>
      <c r="DP515" s="328">
        <v>1</v>
      </c>
      <c r="EW515" s="275">
        <v>513</v>
      </c>
    </row>
    <row r="516" spans="81:153" x14ac:dyDescent="0.3">
      <c r="CD516" s="313" t="str" cm="1">
        <f t="array" ref="CD516:CF551">'Prosjekt 8'!$C$7:$E$42</f>
        <v>P8.1</v>
      </c>
      <c r="CE516" s="313" t="str">
        <v>Overordnede prosjektdetaljer</v>
      </c>
      <c r="CF516" s="313">
        <v>0</v>
      </c>
      <c r="CG516" s="313"/>
      <c r="CH516" s="313"/>
      <c r="CI516" s="313"/>
      <c r="CJ516" s="313"/>
      <c r="CK516" s="313"/>
      <c r="CL516" s="313"/>
      <c r="CM516" s="313"/>
      <c r="CN516" s="313" cm="1">
        <f t="array" ref="CN516:CN551">'Prosjekt 8'!$G$7:$G$42</f>
        <v>0</v>
      </c>
      <c r="CO516" s="319" t="b">
        <f t="shared" si="179"/>
        <v>1</v>
      </c>
      <c r="CP516" s="319" t="b">
        <f t="shared" si="180"/>
        <v>0</v>
      </c>
      <c r="CQ516" s="319" t="b">
        <f t="shared" si="181"/>
        <v>0</v>
      </c>
      <c r="CR516" s="319" t="b">
        <f t="shared" si="193"/>
        <v>0</v>
      </c>
      <c r="CS516" s="430" t="b">
        <f t="shared" si="178"/>
        <v>0</v>
      </c>
      <c r="CT516" s="302" t="str">
        <f t="shared" si="182"/>
        <v/>
      </c>
      <c r="CU516" s="302" t="b">
        <f t="shared" si="183"/>
        <v>1</v>
      </c>
      <c r="CV516" s="319" t="b">
        <f t="shared" si="184"/>
        <v>0</v>
      </c>
      <c r="CW516" s="302" t="str">
        <f>'Forside og oppsummering'!$K$2</f>
        <v>20230131_1336</v>
      </c>
      <c r="CX516" s="302">
        <f t="shared" si="185"/>
        <v>2</v>
      </c>
      <c r="CY516" s="302" t="str">
        <f t="shared" si="186"/>
        <v/>
      </c>
      <c r="CZ516" s="435" t="str">
        <f t="shared" si="187"/>
        <v>P8.1</v>
      </c>
      <c r="DA516" s="330">
        <f>'Forside og oppsummering'!$E$23</f>
        <v>0</v>
      </c>
      <c r="DB516" s="302" t="str">
        <f t="shared" si="188"/>
        <v>Prosjekt 8</v>
      </c>
      <c r="DC516" s="330" t="str">
        <f t="shared" si="189"/>
        <v>Overordnede prosjektdetaljer</v>
      </c>
      <c r="DD516" s="431" t="str">
        <f t="shared" si="190"/>
        <v>P8.1</v>
      </c>
      <c r="DE516" s="302" t="str">
        <f t="shared" si="191"/>
        <v>P_.1</v>
      </c>
      <c r="DF516" s="302">
        <f t="shared" si="192"/>
        <v>0</v>
      </c>
      <c r="DG516" s="328">
        <v>0</v>
      </c>
      <c r="DH516" s="328">
        <v>0</v>
      </c>
      <c r="DI516" s="328">
        <v>0</v>
      </c>
      <c r="DJ516" s="328">
        <v>0</v>
      </c>
      <c r="DK516" s="328">
        <v>0</v>
      </c>
      <c r="DL516" s="328">
        <v>0</v>
      </c>
      <c r="DM516" s="328">
        <v>0</v>
      </c>
      <c r="DN516" s="328">
        <v>0</v>
      </c>
      <c r="DO516" s="328" t="str">
        <v>20230131_1336</v>
      </c>
      <c r="DP516" s="328">
        <v>2</v>
      </c>
      <c r="EW516" s="436">
        <v>514</v>
      </c>
    </row>
    <row r="517" spans="81:153" x14ac:dyDescent="0.3">
      <c r="CD517" s="313">
        <v>0</v>
      </c>
      <c r="CE517" s="313" t="str">
        <v>P8.1a</v>
      </c>
      <c r="CF517" s="313" t="str">
        <v>Tittel for tjenesteutviklingsprosjektet
Skriv inn en tittel som er beskrivende for prosjektet - maks 100 tegn</v>
      </c>
      <c r="CG517" s="313"/>
      <c r="CH517" s="313"/>
      <c r="CI517" s="313"/>
      <c r="CJ517" s="313"/>
      <c r="CK517" s="313"/>
      <c r="CL517" s="313"/>
      <c r="CM517" s="313"/>
      <c r="CN517" s="313">
        <v>0</v>
      </c>
      <c r="CO517" s="319" t="b">
        <f t="shared" si="179"/>
        <v>0</v>
      </c>
      <c r="CP517" s="319" t="b">
        <f t="shared" si="180"/>
        <v>0</v>
      </c>
      <c r="CQ517" s="319" t="b">
        <f t="shared" si="181"/>
        <v>0</v>
      </c>
      <c r="CR517" s="319" t="b">
        <f t="shared" si="193"/>
        <v>0</v>
      </c>
      <c r="CS517" s="430" t="b">
        <f t="shared" ref="CS517:CS580" si="194">OR(CO518,CF515="Søknad")</f>
        <v>0</v>
      </c>
      <c r="CT517" s="302" t="str">
        <f t="shared" si="182"/>
        <v/>
      </c>
      <c r="CU517" s="302" t="b">
        <f t="shared" si="183"/>
        <v>1</v>
      </c>
      <c r="CV517" s="319" t="b">
        <f t="shared" si="184"/>
        <v>0</v>
      </c>
      <c r="CW517" s="302" t="str">
        <f>'Forside og oppsummering'!$K$2</f>
        <v>20230131_1336</v>
      </c>
      <c r="CX517" s="302">
        <f t="shared" si="185"/>
        <v>4</v>
      </c>
      <c r="CY517" s="302" t="str">
        <f t="shared" si="186"/>
        <v/>
      </c>
      <c r="CZ517" s="435" t="str">
        <f t="shared" si="187"/>
        <v>P8.1a</v>
      </c>
      <c r="DA517" s="330">
        <f>'Forside og oppsummering'!$E$23</f>
        <v>0</v>
      </c>
      <c r="DB517" s="302" t="str">
        <f t="shared" si="188"/>
        <v>Prosjekt 8</v>
      </c>
      <c r="DC517" s="330" t="str">
        <f t="shared" si="189"/>
        <v>Overordnede prosjektdetaljer</v>
      </c>
      <c r="DD517" s="431" t="str">
        <f t="shared" si="190"/>
        <v>P8.1a</v>
      </c>
      <c r="DE517" s="302" t="str">
        <f t="shared" si="191"/>
        <v>P_.1a</v>
      </c>
      <c r="DF517" s="302" t="str">
        <f t="shared" si="192"/>
        <v>Tittel for tjenesteutviklingsprosjektet
Skriv inn en tittel som er beskrivende for prosjektet - maks 100 tegn</v>
      </c>
      <c r="DG517" s="328">
        <v>0</v>
      </c>
      <c r="DH517" s="328">
        <v>0</v>
      </c>
      <c r="DI517" s="328">
        <v>0</v>
      </c>
      <c r="DJ517" s="328">
        <v>0</v>
      </c>
      <c r="DK517" s="328">
        <v>0</v>
      </c>
      <c r="DL517" s="328">
        <v>0</v>
      </c>
      <c r="DM517" s="328">
        <v>0</v>
      </c>
      <c r="DN517" s="328">
        <v>0</v>
      </c>
      <c r="DO517" s="328" t="str">
        <v>20230131_1336</v>
      </c>
      <c r="DP517" s="328">
        <v>4</v>
      </c>
      <c r="EW517" s="275">
        <v>515</v>
      </c>
    </row>
    <row r="518" spans="81:153" x14ac:dyDescent="0.3">
      <c r="CD518" s="313">
        <v>0</v>
      </c>
      <c r="CE518" s="313" t="str">
        <v>P8.1b</v>
      </c>
      <c r="CF518" s="313" t="str">
        <v>Er dette videreføring av et eksisterende tjenesteutviklingsprosjekt?
(Ja/Nei)</v>
      </c>
      <c r="CG518" s="313"/>
      <c r="CH518" s="313"/>
      <c r="CI518" s="313"/>
      <c r="CJ518" s="313"/>
      <c r="CK518" s="313"/>
      <c r="CL518" s="313"/>
      <c r="CM518" s="313"/>
      <c r="CN518" s="313">
        <v>0</v>
      </c>
      <c r="CO518" s="319" t="b">
        <f t="shared" ref="CO518:CO581" si="195">CD518&gt;""</f>
        <v>0</v>
      </c>
      <c r="CP518" s="319" t="b">
        <f t="shared" ref="CP518:CP581" si="196">OR(CF517="Søknad",CF516="Søknad")</f>
        <v>0</v>
      </c>
      <c r="CQ518" s="319" t="b">
        <f t="shared" si="181"/>
        <v>0</v>
      </c>
      <c r="CR518" s="319" t="b">
        <f t="shared" si="193"/>
        <v>0</v>
      </c>
      <c r="CS518" s="430" t="b">
        <f t="shared" si="194"/>
        <v>0</v>
      </c>
      <c r="CT518" s="302" t="str">
        <f t="shared" si="182"/>
        <v/>
      </c>
      <c r="CU518" s="302" t="b">
        <f t="shared" si="183"/>
        <v>1</v>
      </c>
      <c r="CV518" s="319" t="b">
        <f t="shared" si="184"/>
        <v>0</v>
      </c>
      <c r="CW518" s="302" t="str">
        <f>'Forside og oppsummering'!$K$2</f>
        <v>20230131_1336</v>
      </c>
      <c r="CX518" s="302">
        <f t="shared" si="185"/>
        <v>4</v>
      </c>
      <c r="CY518" s="302" t="str">
        <f t="shared" si="186"/>
        <v/>
      </c>
      <c r="CZ518" s="435" t="str">
        <f t="shared" si="187"/>
        <v>P8.1b</v>
      </c>
      <c r="DA518" s="330">
        <f>'Forside og oppsummering'!$E$23</f>
        <v>0</v>
      </c>
      <c r="DB518" s="302" t="str">
        <f t="shared" si="188"/>
        <v>Prosjekt 8</v>
      </c>
      <c r="DC518" s="330" t="str">
        <f t="shared" si="189"/>
        <v>Overordnede prosjektdetaljer</v>
      </c>
      <c r="DD518" s="431" t="str">
        <f t="shared" si="190"/>
        <v>P8.1b</v>
      </c>
      <c r="DE518" s="302" t="str">
        <f t="shared" si="191"/>
        <v>P_.1b</v>
      </c>
      <c r="DF518" s="302" t="str">
        <f t="shared" si="192"/>
        <v>Er dette videreføring av et eksisterende tjenesteutviklingsprosjekt?
(Ja/Nei)</v>
      </c>
      <c r="DG518" s="328">
        <v>0</v>
      </c>
      <c r="DH518" s="328">
        <v>0</v>
      </c>
      <c r="DI518" s="328">
        <v>0</v>
      </c>
      <c r="DJ518" s="328">
        <v>0</v>
      </c>
      <c r="DK518" s="328">
        <v>0</v>
      </c>
      <c r="DL518" s="328">
        <v>0</v>
      </c>
      <c r="DM518" s="328">
        <v>0</v>
      </c>
      <c r="DN518" s="328">
        <v>0</v>
      </c>
      <c r="DO518" s="328" t="str">
        <v>20230131_1336</v>
      </c>
      <c r="DP518" s="328">
        <v>4</v>
      </c>
      <c r="EW518" s="275">
        <v>516</v>
      </c>
    </row>
    <row r="519" spans="81:153" x14ac:dyDescent="0.3">
      <c r="CD519" s="313">
        <v>0</v>
      </c>
      <c r="CE519" s="313" t="str">
        <v>P8.1c</v>
      </c>
      <c r="CF519" s="313" t="str">
        <v>Estimert startdato for tjenesteutviklingsprosjektet</v>
      </c>
      <c r="CG519" s="313"/>
      <c r="CH519" s="313"/>
      <c r="CI519" s="313"/>
      <c r="CJ519" s="313"/>
      <c r="CK519" s="313"/>
      <c r="CL519" s="313"/>
      <c r="CM519" s="313"/>
      <c r="CN519" s="313">
        <v>0</v>
      </c>
      <c r="CO519" s="319" t="b">
        <f t="shared" si="195"/>
        <v>0</v>
      </c>
      <c r="CP519" s="319" t="b">
        <f t="shared" si="196"/>
        <v>0</v>
      </c>
      <c r="CQ519" s="319" t="b">
        <f t="shared" si="181"/>
        <v>0</v>
      </c>
      <c r="CR519" s="319" t="b">
        <f t="shared" si="193"/>
        <v>0</v>
      </c>
      <c r="CS519" s="430" t="b">
        <f t="shared" si="194"/>
        <v>0</v>
      </c>
      <c r="CT519" s="302" t="str">
        <f t="shared" si="182"/>
        <v/>
      </c>
      <c r="CU519" s="302" t="b">
        <f t="shared" si="183"/>
        <v>1</v>
      </c>
      <c r="CV519" s="319" t="b">
        <f t="shared" si="184"/>
        <v>0</v>
      </c>
      <c r="CW519" s="302" t="str">
        <f>'Forside og oppsummering'!$K$2</f>
        <v>20230131_1336</v>
      </c>
      <c r="CX519" s="302">
        <f t="shared" si="185"/>
        <v>4</v>
      </c>
      <c r="CY519" s="302" t="str">
        <f t="shared" si="186"/>
        <v/>
      </c>
      <c r="CZ519" s="435" t="str">
        <f t="shared" si="187"/>
        <v>P8.1c</v>
      </c>
      <c r="DA519" s="330">
        <f>'Forside og oppsummering'!$E$23</f>
        <v>0</v>
      </c>
      <c r="DB519" s="302" t="str">
        <f t="shared" si="188"/>
        <v>Prosjekt 8</v>
      </c>
      <c r="DC519" s="330" t="str">
        <f t="shared" si="189"/>
        <v>Overordnede prosjektdetaljer</v>
      </c>
      <c r="DD519" s="431" t="str">
        <f t="shared" si="190"/>
        <v>P8.1c</v>
      </c>
      <c r="DE519" s="302" t="str">
        <f t="shared" si="191"/>
        <v>P_.1c</v>
      </c>
      <c r="DF519" s="302" t="str">
        <f t="shared" si="192"/>
        <v>Estimert startdato for tjenesteutviklingsprosjektet</v>
      </c>
      <c r="DG519" s="328">
        <v>0</v>
      </c>
      <c r="DH519" s="328">
        <v>0</v>
      </c>
      <c r="DI519" s="328">
        <v>0</v>
      </c>
      <c r="DJ519" s="328">
        <v>0</v>
      </c>
      <c r="DK519" s="328">
        <v>0</v>
      </c>
      <c r="DL519" s="328">
        <v>0</v>
      </c>
      <c r="DM519" s="328">
        <v>0</v>
      </c>
      <c r="DN519" s="328">
        <v>0</v>
      </c>
      <c r="DO519" s="328" t="str">
        <v>20230131_1336</v>
      </c>
      <c r="DP519" s="328">
        <v>4</v>
      </c>
      <c r="EW519" s="275">
        <v>517</v>
      </c>
    </row>
    <row r="520" spans="81:153" x14ac:dyDescent="0.3">
      <c r="CD520" s="313">
        <v>0</v>
      </c>
      <c r="CE520" s="313" t="str">
        <v>P8.1d</v>
      </c>
      <c r="CF520"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520" s="313"/>
      <c r="CH520" s="313"/>
      <c r="CI520" s="313"/>
      <c r="CJ520" s="313"/>
      <c r="CK520" s="313"/>
      <c r="CL520" s="313"/>
      <c r="CM520" s="313"/>
      <c r="CN520" s="313">
        <v>0</v>
      </c>
      <c r="CO520" s="319" t="b">
        <f t="shared" si="195"/>
        <v>0</v>
      </c>
      <c r="CP520" s="319" t="b">
        <f t="shared" si="196"/>
        <v>0</v>
      </c>
      <c r="CQ520" s="319" t="b">
        <f t="shared" si="181"/>
        <v>0</v>
      </c>
      <c r="CR520" s="319" t="b">
        <f t="shared" si="193"/>
        <v>0</v>
      </c>
      <c r="CS520" s="430" t="b">
        <f t="shared" si="194"/>
        <v>0</v>
      </c>
      <c r="CT520" s="302" t="str">
        <f t="shared" si="182"/>
        <v/>
      </c>
      <c r="CU520" s="302" t="b">
        <f t="shared" si="183"/>
        <v>1</v>
      </c>
      <c r="CV520" s="319" t="b">
        <f t="shared" si="184"/>
        <v>0</v>
      </c>
      <c r="CW520" s="302" t="str">
        <f>'Forside og oppsummering'!$K$2</f>
        <v>20230131_1336</v>
      </c>
      <c r="CX520" s="302">
        <f t="shared" si="185"/>
        <v>4</v>
      </c>
      <c r="CY520" s="302" t="str">
        <f t="shared" si="186"/>
        <v/>
      </c>
      <c r="CZ520" s="435" t="str">
        <f t="shared" si="187"/>
        <v>P8.1d</v>
      </c>
      <c r="DA520" s="330">
        <f>'Forside og oppsummering'!$E$23</f>
        <v>0</v>
      </c>
      <c r="DB520" s="302" t="str">
        <f t="shared" si="188"/>
        <v>Prosjekt 8</v>
      </c>
      <c r="DC520" s="330" t="str">
        <f t="shared" si="189"/>
        <v>Overordnede prosjektdetaljer</v>
      </c>
      <c r="DD520" s="431" t="str">
        <f t="shared" si="190"/>
        <v>P8.1d</v>
      </c>
      <c r="DE520" s="302" t="str">
        <f t="shared" si="191"/>
        <v>P_.1d</v>
      </c>
      <c r="DF520" s="302" t="str">
        <f t="shared" si="192"/>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520" s="328">
        <v>0</v>
      </c>
      <c r="DH520" s="328">
        <v>0</v>
      </c>
      <c r="DI520" s="328">
        <v>0</v>
      </c>
      <c r="DJ520" s="328">
        <v>0</v>
      </c>
      <c r="DK520" s="328">
        <v>0</v>
      </c>
      <c r="DL520" s="328">
        <v>0</v>
      </c>
      <c r="DM520" s="328">
        <v>0</v>
      </c>
      <c r="DN520" s="328">
        <v>0</v>
      </c>
      <c r="DO520" s="328" t="str">
        <v>20230131_1336</v>
      </c>
      <c r="DP520" s="328">
        <v>4</v>
      </c>
      <c r="EW520" s="436">
        <v>518</v>
      </c>
    </row>
    <row r="521" spans="81:153" x14ac:dyDescent="0.3">
      <c r="CD521" s="313">
        <v>0</v>
      </c>
      <c r="CE521" s="313" t="str">
        <v>P8.1e</v>
      </c>
      <c r="CF521"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521" s="313"/>
      <c r="CH521" s="313"/>
      <c r="CI521" s="313"/>
      <c r="CJ521" s="313"/>
      <c r="CK521" s="313"/>
      <c r="CL521" s="313"/>
      <c r="CM521" s="313"/>
      <c r="CN521" s="313">
        <v>0</v>
      </c>
      <c r="CO521" s="319" t="b">
        <f t="shared" si="195"/>
        <v>0</v>
      </c>
      <c r="CP521" s="319" t="b">
        <f t="shared" si="196"/>
        <v>0</v>
      </c>
      <c r="CQ521" s="319" t="b">
        <f t="shared" si="181"/>
        <v>0</v>
      </c>
      <c r="CR521" s="319" t="b">
        <f t="shared" si="193"/>
        <v>0</v>
      </c>
      <c r="CS521" s="430" t="b">
        <f t="shared" si="194"/>
        <v>0</v>
      </c>
      <c r="CT521" s="302" t="str">
        <f t="shared" si="182"/>
        <v/>
      </c>
      <c r="CU521" s="302" t="b">
        <f t="shared" si="183"/>
        <v>1</v>
      </c>
      <c r="CV521" s="319" t="b">
        <f t="shared" si="184"/>
        <v>0</v>
      </c>
      <c r="CW521" s="302" t="str">
        <f>'Forside og oppsummering'!$K$2</f>
        <v>20230131_1336</v>
      </c>
      <c r="CX521" s="302">
        <f t="shared" si="185"/>
        <v>4</v>
      </c>
      <c r="CY521" s="302" t="str">
        <f t="shared" si="186"/>
        <v/>
      </c>
      <c r="CZ521" s="435" t="str">
        <f t="shared" si="187"/>
        <v>P8.1e</v>
      </c>
      <c r="DA521" s="330">
        <f>'Forside og oppsummering'!$E$23</f>
        <v>0</v>
      </c>
      <c r="DB521" s="302" t="str">
        <f t="shared" si="188"/>
        <v>Prosjekt 8</v>
      </c>
      <c r="DC521" s="330" t="str">
        <f t="shared" si="189"/>
        <v>Overordnede prosjektdetaljer</v>
      </c>
      <c r="DD521" s="431" t="str">
        <f t="shared" si="190"/>
        <v>P8.1e</v>
      </c>
      <c r="DE521" s="302" t="str">
        <f t="shared" si="191"/>
        <v>P_.1e</v>
      </c>
      <c r="DF521" s="302" t="str">
        <f t="shared" si="192"/>
        <v>Status for tjenesteutviklingsprosjektet
- Besvares dersom dette er videreføring av et eksisterende tjenesteutviklingsprosjekt 
- Beskriv kort hva som er status for tjenesteutviklingsprosjektet og hvordan det går sammenlignet med den opprinnelige fremdriftsplanen</v>
      </c>
      <c r="DG521" s="328">
        <v>0</v>
      </c>
      <c r="DH521" s="328">
        <v>0</v>
      </c>
      <c r="DI521" s="328">
        <v>0</v>
      </c>
      <c r="DJ521" s="328">
        <v>0</v>
      </c>
      <c r="DK521" s="328">
        <v>0</v>
      </c>
      <c r="DL521" s="328">
        <v>0</v>
      </c>
      <c r="DM521" s="328">
        <v>0</v>
      </c>
      <c r="DN521" s="328">
        <v>0</v>
      </c>
      <c r="DO521" s="328" t="str">
        <v>20230131_1336</v>
      </c>
      <c r="DP521" s="328">
        <v>4</v>
      </c>
      <c r="EW521" s="275">
        <v>519</v>
      </c>
    </row>
    <row r="522" spans="81:153" x14ac:dyDescent="0.3">
      <c r="CD522" s="313">
        <v>0</v>
      </c>
      <c r="CE522" s="313">
        <v>0</v>
      </c>
      <c r="CF522" s="313">
        <v>0</v>
      </c>
      <c r="CG522" s="313"/>
      <c r="CH522" s="313"/>
      <c r="CI522" s="313"/>
      <c r="CJ522" s="313"/>
      <c r="CK522" s="313"/>
      <c r="CL522" s="313"/>
      <c r="CM522" s="313"/>
      <c r="CN522" s="313">
        <v>0</v>
      </c>
      <c r="CO522" s="319" t="b">
        <f t="shared" si="195"/>
        <v>0</v>
      </c>
      <c r="CP522" s="319" t="b">
        <f t="shared" si="196"/>
        <v>0</v>
      </c>
      <c r="CQ522" s="319" t="b">
        <f t="shared" si="181"/>
        <v>0</v>
      </c>
      <c r="CR522" s="319" t="b">
        <f t="shared" si="193"/>
        <v>1</v>
      </c>
      <c r="CS522" s="430" t="b">
        <f t="shared" si="194"/>
        <v>1</v>
      </c>
      <c r="CT522" s="302" t="str">
        <f t="shared" si="182"/>
        <v/>
      </c>
      <c r="CU522" s="302" t="b">
        <f t="shared" si="183"/>
        <v>1</v>
      </c>
      <c r="CV522" s="319" t="b">
        <f t="shared" si="184"/>
        <v>0</v>
      </c>
      <c r="CW522" s="302" t="str">
        <f>'Forside og oppsummering'!$K$2</f>
        <v>20230131_1336</v>
      </c>
      <c r="CX522" s="302">
        <f t="shared" si="185"/>
        <v>6</v>
      </c>
      <c r="CY522" s="302" t="str">
        <f t="shared" si="186"/>
        <v/>
      </c>
      <c r="CZ522" s="435">
        <f t="shared" si="187"/>
        <v>0</v>
      </c>
      <c r="DA522" s="330">
        <f>'Forside og oppsummering'!$E$23</f>
        <v>0</v>
      </c>
      <c r="DB522" s="302" t="str">
        <f t="shared" si="188"/>
        <v>Prosjekt 8</v>
      </c>
      <c r="DC522" s="330" t="str">
        <f t="shared" si="189"/>
        <v>Overordnede prosjektdetaljer</v>
      </c>
      <c r="DD522" s="431" t="str">
        <f t="shared" si="190"/>
        <v>P8.1e_end</v>
      </c>
      <c r="DE522" s="302" t="str">
        <f t="shared" si="191"/>
        <v>P_.1e_end</v>
      </c>
      <c r="DF522" s="302" t="str">
        <f t="shared" si="192"/>
        <v/>
      </c>
      <c r="DG522" s="328">
        <v>0</v>
      </c>
      <c r="DH522" s="328">
        <v>0</v>
      </c>
      <c r="DI522" s="328">
        <v>0</v>
      </c>
      <c r="DJ522" s="328">
        <v>0</v>
      </c>
      <c r="DK522" s="328">
        <v>0</v>
      </c>
      <c r="DL522" s="328">
        <v>0</v>
      </c>
      <c r="DM522" s="328">
        <v>0</v>
      </c>
      <c r="DN522" s="328">
        <v>0</v>
      </c>
      <c r="DO522" s="328" t="str">
        <v>20230131_1336</v>
      </c>
      <c r="DP522" s="328">
        <v>6</v>
      </c>
      <c r="EW522" s="275">
        <v>520</v>
      </c>
    </row>
    <row r="523" spans="81:153" x14ac:dyDescent="0.3">
      <c r="CD523" s="313" t="str">
        <v>P8.2</v>
      </c>
      <c r="CE523" s="313" t="str">
        <v>Tema for tjenesteutviklingsprosjekt 8.</v>
      </c>
      <c r="CF523" s="313">
        <v>0</v>
      </c>
      <c r="CG523" s="313"/>
      <c r="CH523" s="313"/>
      <c r="CI523" s="313"/>
      <c r="CJ523" s="313"/>
      <c r="CK523" s="313"/>
      <c r="CL523" s="313"/>
      <c r="CM523" s="313"/>
      <c r="CN523" s="313">
        <v>0</v>
      </c>
      <c r="CO523" s="319" t="b">
        <f t="shared" si="195"/>
        <v>1</v>
      </c>
      <c r="CP523" s="319" t="b">
        <f t="shared" si="196"/>
        <v>0</v>
      </c>
      <c r="CQ523" s="319" t="b">
        <f t="shared" ref="CQ523:CQ586" si="197">AND(CF523="Søknad",CF522="Andre inntekter")</f>
        <v>0</v>
      </c>
      <c r="CR523" s="319" t="b">
        <f t="shared" si="193"/>
        <v>0</v>
      </c>
      <c r="CS523" s="430" t="b">
        <f t="shared" si="194"/>
        <v>0</v>
      </c>
      <c r="CT523" s="302" t="str">
        <f t="shared" si="182"/>
        <v/>
      </c>
      <c r="CU523" s="302" t="b">
        <f t="shared" si="183"/>
        <v>1</v>
      </c>
      <c r="CV523" s="319" t="b">
        <f t="shared" si="184"/>
        <v>0</v>
      </c>
      <c r="CW523" s="302" t="str">
        <f>'Forside og oppsummering'!$K$2</f>
        <v>20230131_1336</v>
      </c>
      <c r="CX523" s="302">
        <f t="shared" si="185"/>
        <v>2</v>
      </c>
      <c r="CY523" s="302" t="str">
        <f t="shared" si="186"/>
        <v/>
      </c>
      <c r="CZ523" s="435" t="str">
        <f t="shared" si="187"/>
        <v>P8.2</v>
      </c>
      <c r="DA523" s="330">
        <f>'Forside og oppsummering'!$E$23</f>
        <v>0</v>
      </c>
      <c r="DB523" s="302" t="str">
        <f t="shared" si="188"/>
        <v>Prosjekt 8</v>
      </c>
      <c r="DC523" s="330" t="str">
        <f t="shared" si="189"/>
        <v>Tema for tjenesteutviklingsprosjekt 8.</v>
      </c>
      <c r="DD523" s="431" t="str">
        <f t="shared" si="190"/>
        <v>P8.2</v>
      </c>
      <c r="DE523" s="302" t="str">
        <f t="shared" si="191"/>
        <v>P_.2</v>
      </c>
      <c r="DF523" s="302">
        <f t="shared" si="192"/>
        <v>0</v>
      </c>
      <c r="DG523" s="328">
        <v>0</v>
      </c>
      <c r="DH523" s="328">
        <v>0</v>
      </c>
      <c r="DI523" s="328">
        <v>0</v>
      </c>
      <c r="DJ523" s="328">
        <v>0</v>
      </c>
      <c r="DK523" s="328">
        <v>0</v>
      </c>
      <c r="DL523" s="328">
        <v>0</v>
      </c>
      <c r="DM523" s="328">
        <v>0</v>
      </c>
      <c r="DN523" s="328">
        <v>0</v>
      </c>
      <c r="DO523" s="328" t="str">
        <v>20230131_1336</v>
      </c>
      <c r="DP523" s="328">
        <v>2</v>
      </c>
      <c r="EW523" s="275">
        <v>521</v>
      </c>
    </row>
    <row r="524" spans="81:153" x14ac:dyDescent="0.3">
      <c r="CD524" s="313">
        <v>0</v>
      </c>
      <c r="CE524" s="313" t="str">
        <v>Det er kun mulig å markere et tema. Velg temaet som er mest dekkende for prosjektets innretning med "Ja".</v>
      </c>
      <c r="CF524" s="313">
        <v>0</v>
      </c>
      <c r="CG524" s="313"/>
      <c r="CH524" s="313"/>
      <c r="CI524" s="313"/>
      <c r="CJ524" s="313"/>
      <c r="CK524" s="313"/>
      <c r="CL524" s="313"/>
      <c r="CM524" s="313"/>
      <c r="CN524" s="313">
        <v>0</v>
      </c>
      <c r="CO524" s="319" t="b">
        <f t="shared" si="195"/>
        <v>0</v>
      </c>
      <c r="CP524" s="319" t="b">
        <f t="shared" si="196"/>
        <v>0</v>
      </c>
      <c r="CQ524" s="319" t="b">
        <f t="shared" si="197"/>
        <v>0</v>
      </c>
      <c r="CR524" s="319" t="b">
        <f t="shared" si="193"/>
        <v>1</v>
      </c>
      <c r="CS524" s="430" t="b">
        <f t="shared" si="194"/>
        <v>0</v>
      </c>
      <c r="CT524" s="302" t="str">
        <f t="shared" si="182"/>
        <v/>
      </c>
      <c r="CU524" s="302" t="b">
        <f t="shared" si="183"/>
        <v>1</v>
      </c>
      <c r="CV524" s="319" t="b">
        <f t="shared" si="184"/>
        <v>0</v>
      </c>
      <c r="CW524" s="302" t="str">
        <f>'Forside og oppsummering'!$K$2</f>
        <v>20230131_1336</v>
      </c>
      <c r="CX524" s="302">
        <f t="shared" si="185"/>
        <v>4</v>
      </c>
      <c r="CY524" s="302" t="str">
        <f t="shared" si="186"/>
        <v/>
      </c>
      <c r="CZ524" s="435" t="str">
        <f t="shared" si="187"/>
        <v>Det er kun mulig å markere et tema. Velg temaet som er mest dekkende for prosjektets innretning med "Ja".</v>
      </c>
      <c r="DA524" s="330">
        <f>'Forside og oppsummering'!$E$23</f>
        <v>0</v>
      </c>
      <c r="DB524" s="302" t="str">
        <f t="shared" si="188"/>
        <v>Prosjekt 8</v>
      </c>
      <c r="DC524" s="330" t="str">
        <f t="shared" si="189"/>
        <v>Tema for tjenesteutviklingsprosjekt 8.</v>
      </c>
      <c r="DD524" s="431" t="str">
        <f t="shared" si="190"/>
        <v>Det er kun mulig å markere et tema. Velg temaet som er mest dekkende for prosjektets innretning med "Ja".</v>
      </c>
      <c r="DE524" s="302" t="str">
        <f t="shared" si="191"/>
        <v>P_t er kun mulig å markere et tema. Velg temaet som er mest dekkende for prosjektets innretning med "Ja".</v>
      </c>
      <c r="DF524" s="302">
        <f t="shared" si="192"/>
        <v>0</v>
      </c>
      <c r="DG524" s="328">
        <v>0</v>
      </c>
      <c r="DH524" s="328">
        <v>0</v>
      </c>
      <c r="DI524" s="328">
        <v>0</v>
      </c>
      <c r="DJ524" s="328">
        <v>0</v>
      </c>
      <c r="DK524" s="328">
        <v>0</v>
      </c>
      <c r="DL524" s="328">
        <v>0</v>
      </c>
      <c r="DM524" s="328">
        <v>0</v>
      </c>
      <c r="DN524" s="328">
        <v>0</v>
      </c>
      <c r="DO524" s="328" t="str">
        <v>20230131_1336</v>
      </c>
      <c r="DP524" s="328">
        <v>4</v>
      </c>
      <c r="EW524" s="436">
        <v>522</v>
      </c>
    </row>
    <row r="525" spans="81:153" x14ac:dyDescent="0.3">
      <c r="CD525" s="313">
        <v>0</v>
      </c>
      <c r="CE525" s="313" t="str">
        <v>P8.2a</v>
      </c>
      <c r="CF525" s="313" t="str">
        <v>Heltid og faste stillinger</v>
      </c>
      <c r="CG525" s="313"/>
      <c r="CH525" s="313"/>
      <c r="CI525" s="313"/>
      <c r="CJ525" s="313"/>
      <c r="CK525" s="313"/>
      <c r="CL525" s="313"/>
      <c r="CM525" s="313"/>
      <c r="CN525" s="313">
        <v>0</v>
      </c>
      <c r="CO525" s="319" t="b">
        <f t="shared" si="195"/>
        <v>0</v>
      </c>
      <c r="CP525" s="319" t="b">
        <f t="shared" si="196"/>
        <v>0</v>
      </c>
      <c r="CQ525" s="319" t="b">
        <f t="shared" si="197"/>
        <v>0</v>
      </c>
      <c r="CR525" s="319" t="b">
        <f t="shared" si="193"/>
        <v>0</v>
      </c>
      <c r="CS525" s="430" t="b">
        <f t="shared" si="194"/>
        <v>0</v>
      </c>
      <c r="CT525" s="302" t="str">
        <f t="shared" si="182"/>
        <v/>
      </c>
      <c r="CU525" s="302" t="b">
        <f t="shared" si="183"/>
        <v>1</v>
      </c>
      <c r="CV525" s="319" t="b">
        <f t="shared" si="184"/>
        <v>0</v>
      </c>
      <c r="CW525" s="302" t="str">
        <f>'Forside og oppsummering'!$K$2</f>
        <v>20230131_1336</v>
      </c>
      <c r="CX525" s="302">
        <f t="shared" si="185"/>
        <v>4</v>
      </c>
      <c r="CY525" s="302" t="str">
        <f t="shared" si="186"/>
        <v/>
      </c>
      <c r="CZ525" s="435" t="str">
        <f t="shared" si="187"/>
        <v>P8.2a</v>
      </c>
      <c r="DA525" s="330">
        <f>'Forside og oppsummering'!$E$23</f>
        <v>0</v>
      </c>
      <c r="DB525" s="302" t="str">
        <f t="shared" si="188"/>
        <v>Prosjekt 8</v>
      </c>
      <c r="DC525" s="330" t="str">
        <f t="shared" si="189"/>
        <v>Tema for tjenesteutviklingsprosjekt 8.</v>
      </c>
      <c r="DD525" s="431" t="str">
        <f t="shared" si="190"/>
        <v>P8.2a</v>
      </c>
      <c r="DE525" s="302" t="str">
        <f t="shared" si="191"/>
        <v>P_.2a</v>
      </c>
      <c r="DF525" s="302" t="str">
        <f t="shared" si="192"/>
        <v>Heltid og faste stillinger</v>
      </c>
      <c r="DG525" s="328">
        <v>0</v>
      </c>
      <c r="DH525" s="328">
        <v>0</v>
      </c>
      <c r="DI525" s="328">
        <v>0</v>
      </c>
      <c r="DJ525" s="328">
        <v>0</v>
      </c>
      <c r="DK525" s="328">
        <v>0</v>
      </c>
      <c r="DL525" s="328">
        <v>0</v>
      </c>
      <c r="DM525" s="328">
        <v>0</v>
      </c>
      <c r="DN525" s="328">
        <v>0</v>
      </c>
      <c r="DO525" s="328" t="str">
        <v>20230131_1336</v>
      </c>
      <c r="DP525" s="328">
        <v>4</v>
      </c>
      <c r="EW525" s="275">
        <v>523</v>
      </c>
    </row>
    <row r="526" spans="81:153" x14ac:dyDescent="0.3">
      <c r="CD526" s="313">
        <v>0</v>
      </c>
      <c r="CE526" s="313" t="str">
        <v>P8.2b</v>
      </c>
      <c r="CF526" s="313" t="str">
        <v>Brukermedvirkning og samspill med pårørende</v>
      </c>
      <c r="CG526" s="313"/>
      <c r="CH526" s="313"/>
      <c r="CI526" s="313"/>
      <c r="CJ526" s="313"/>
      <c r="CK526" s="313"/>
      <c r="CL526" s="313"/>
      <c r="CM526" s="313"/>
      <c r="CN526" s="313">
        <v>0</v>
      </c>
      <c r="CO526" s="319" t="b">
        <f t="shared" si="195"/>
        <v>0</v>
      </c>
      <c r="CP526" s="319" t="b">
        <f t="shared" si="196"/>
        <v>0</v>
      </c>
      <c r="CQ526" s="319" t="b">
        <f t="shared" si="197"/>
        <v>0</v>
      </c>
      <c r="CR526" s="319" t="b">
        <f t="shared" si="193"/>
        <v>0</v>
      </c>
      <c r="CS526" s="430" t="b">
        <f t="shared" si="194"/>
        <v>0</v>
      </c>
      <c r="CT526" s="302" t="str">
        <f t="shared" si="182"/>
        <v/>
      </c>
      <c r="CU526" s="302" t="b">
        <f t="shared" si="183"/>
        <v>1</v>
      </c>
      <c r="CV526" s="319" t="b">
        <f t="shared" si="184"/>
        <v>0</v>
      </c>
      <c r="CW526" s="302" t="str">
        <f>'Forside og oppsummering'!$K$2</f>
        <v>20230131_1336</v>
      </c>
      <c r="CX526" s="302">
        <f t="shared" si="185"/>
        <v>4</v>
      </c>
      <c r="CY526" s="302" t="str">
        <f t="shared" si="186"/>
        <v/>
      </c>
      <c r="CZ526" s="435" t="str">
        <f t="shared" si="187"/>
        <v>P8.2b</v>
      </c>
      <c r="DA526" s="330">
        <f>'Forside og oppsummering'!$E$23</f>
        <v>0</v>
      </c>
      <c r="DB526" s="302" t="str">
        <f t="shared" si="188"/>
        <v>Prosjekt 8</v>
      </c>
      <c r="DC526" s="330" t="str">
        <f t="shared" si="189"/>
        <v>Tema for tjenesteutviklingsprosjekt 8.</v>
      </c>
      <c r="DD526" s="431" t="str">
        <f t="shared" si="190"/>
        <v>P8.2b</v>
      </c>
      <c r="DE526" s="302" t="str">
        <f t="shared" si="191"/>
        <v>P_.2b</v>
      </c>
      <c r="DF526" s="302" t="str">
        <f t="shared" si="192"/>
        <v>Brukermedvirkning og samspill med pårørende</v>
      </c>
      <c r="DG526" s="328">
        <v>0</v>
      </c>
      <c r="DH526" s="328">
        <v>0</v>
      </c>
      <c r="DI526" s="328">
        <v>0</v>
      </c>
      <c r="DJ526" s="328">
        <v>0</v>
      </c>
      <c r="DK526" s="328">
        <v>0</v>
      </c>
      <c r="DL526" s="328">
        <v>0</v>
      </c>
      <c r="DM526" s="328">
        <v>0</v>
      </c>
      <c r="DN526" s="328">
        <v>0</v>
      </c>
      <c r="DO526" s="328" t="str">
        <v>20230131_1336</v>
      </c>
      <c r="DP526" s="328">
        <v>4</v>
      </c>
      <c r="EW526" s="275">
        <v>524</v>
      </c>
    </row>
    <row r="527" spans="81:153" x14ac:dyDescent="0.3">
      <c r="CD527" s="313">
        <v>0</v>
      </c>
      <c r="CE527" s="313" t="str">
        <v>P8.2c</v>
      </c>
      <c r="CF527" s="313" t="str">
        <v>Ledelse og fagutvikling</v>
      </c>
      <c r="CG527" s="313"/>
      <c r="CH527" s="313"/>
      <c r="CI527" s="313"/>
      <c r="CJ527" s="313"/>
      <c r="CK527" s="313"/>
      <c r="CL527" s="313"/>
      <c r="CM527" s="313"/>
      <c r="CN527" s="313">
        <v>0</v>
      </c>
      <c r="CO527" s="319" t="b">
        <f t="shared" si="195"/>
        <v>0</v>
      </c>
      <c r="CP527" s="319" t="b">
        <f t="shared" si="196"/>
        <v>0</v>
      </c>
      <c r="CQ527" s="319" t="b">
        <f t="shared" si="197"/>
        <v>0</v>
      </c>
      <c r="CR527" s="319" t="b">
        <f t="shared" si="193"/>
        <v>0</v>
      </c>
      <c r="CS527" s="430" t="b">
        <f t="shared" si="194"/>
        <v>0</v>
      </c>
      <c r="CT527" s="302" t="str">
        <f t="shared" si="182"/>
        <v/>
      </c>
      <c r="CU527" s="302" t="b">
        <f t="shared" si="183"/>
        <v>1</v>
      </c>
      <c r="CV527" s="319" t="b">
        <f t="shared" si="184"/>
        <v>0</v>
      </c>
      <c r="CW527" s="302" t="str">
        <f>'Forside og oppsummering'!$K$2</f>
        <v>20230131_1336</v>
      </c>
      <c r="CX527" s="302">
        <f t="shared" si="185"/>
        <v>4</v>
      </c>
      <c r="CY527" s="302" t="str">
        <f t="shared" si="186"/>
        <v/>
      </c>
      <c r="CZ527" s="435" t="str">
        <f t="shared" si="187"/>
        <v>P8.2c</v>
      </c>
      <c r="DA527" s="330">
        <f>'Forside og oppsummering'!$E$23</f>
        <v>0</v>
      </c>
      <c r="DB527" s="302" t="str">
        <f t="shared" si="188"/>
        <v>Prosjekt 8</v>
      </c>
      <c r="DC527" s="330" t="str">
        <f t="shared" si="189"/>
        <v>Tema for tjenesteutviklingsprosjekt 8.</v>
      </c>
      <c r="DD527" s="431" t="str">
        <f t="shared" si="190"/>
        <v>P8.2c</v>
      </c>
      <c r="DE527" s="302" t="str">
        <f t="shared" si="191"/>
        <v>P_.2c</v>
      </c>
      <c r="DF527" s="302" t="str">
        <f t="shared" si="192"/>
        <v>Ledelse og fagutvikling</v>
      </c>
      <c r="DG527" s="328">
        <v>0</v>
      </c>
      <c r="DH527" s="328">
        <v>0</v>
      </c>
      <c r="DI527" s="328">
        <v>0</v>
      </c>
      <c r="DJ527" s="328">
        <v>0</v>
      </c>
      <c r="DK527" s="328">
        <v>0</v>
      </c>
      <c r="DL527" s="328">
        <v>0</v>
      </c>
      <c r="DM527" s="328">
        <v>0</v>
      </c>
      <c r="DN527" s="328">
        <v>0</v>
      </c>
      <c r="DO527" s="328" t="str">
        <v>20230131_1336</v>
      </c>
      <c r="DP527" s="328">
        <v>4</v>
      </c>
      <c r="EW527" s="275">
        <v>525</v>
      </c>
    </row>
    <row r="528" spans="81:153" x14ac:dyDescent="0.3">
      <c r="CD528" s="313">
        <v>0</v>
      </c>
      <c r="CE528" s="313" t="str">
        <v>P8.2d</v>
      </c>
      <c r="CF528" s="313" t="str">
        <v>Strategisk kompetanseutvikling og livslang læring</v>
      </c>
      <c r="CG528" s="313"/>
      <c r="CH528" s="313"/>
      <c r="CI528" s="313"/>
      <c r="CJ528" s="313"/>
      <c r="CK528" s="313"/>
      <c r="CL528" s="313"/>
      <c r="CM528" s="313"/>
      <c r="CN528" s="313">
        <v>0</v>
      </c>
      <c r="CO528" s="319" t="b">
        <f t="shared" si="195"/>
        <v>0</v>
      </c>
      <c r="CP528" s="319" t="b">
        <f t="shared" si="196"/>
        <v>0</v>
      </c>
      <c r="CQ528" s="319" t="b">
        <f t="shared" si="197"/>
        <v>0</v>
      </c>
      <c r="CR528" s="319" t="b">
        <f t="shared" si="193"/>
        <v>0</v>
      </c>
      <c r="CS528" s="430" t="b">
        <f t="shared" si="194"/>
        <v>0</v>
      </c>
      <c r="CT528" s="302" t="str">
        <f t="shared" si="182"/>
        <v/>
      </c>
      <c r="CU528" s="302" t="b">
        <f t="shared" si="183"/>
        <v>1</v>
      </c>
      <c r="CV528" s="319" t="b">
        <f t="shared" si="184"/>
        <v>0</v>
      </c>
      <c r="CW528" s="302" t="str">
        <f>'Forside og oppsummering'!$K$2</f>
        <v>20230131_1336</v>
      </c>
      <c r="CX528" s="302">
        <f t="shared" si="185"/>
        <v>4</v>
      </c>
      <c r="CY528" s="302" t="str">
        <f t="shared" si="186"/>
        <v/>
      </c>
      <c r="CZ528" s="435" t="str">
        <f t="shared" si="187"/>
        <v>P8.2d</v>
      </c>
      <c r="DA528" s="330">
        <f>'Forside og oppsummering'!$E$23</f>
        <v>0</v>
      </c>
      <c r="DB528" s="302" t="str">
        <f t="shared" si="188"/>
        <v>Prosjekt 8</v>
      </c>
      <c r="DC528" s="330" t="str">
        <f t="shared" si="189"/>
        <v>Tema for tjenesteutviklingsprosjekt 8.</v>
      </c>
      <c r="DD528" s="431" t="str">
        <f t="shared" si="190"/>
        <v>P8.2d</v>
      </c>
      <c r="DE528" s="302" t="str">
        <f t="shared" si="191"/>
        <v>P_.2d</v>
      </c>
      <c r="DF528" s="302" t="str">
        <f t="shared" si="192"/>
        <v>Strategisk kompetanseutvikling og livslang læring</v>
      </c>
      <c r="DG528" s="328">
        <v>0</v>
      </c>
      <c r="DH528" s="328">
        <v>0</v>
      </c>
      <c r="DI528" s="328">
        <v>0</v>
      </c>
      <c r="DJ528" s="328">
        <v>0</v>
      </c>
      <c r="DK528" s="328">
        <v>0</v>
      </c>
      <c r="DL528" s="328">
        <v>0</v>
      </c>
      <c r="DM528" s="328">
        <v>0</v>
      </c>
      <c r="DN528" s="328">
        <v>0</v>
      </c>
      <c r="DO528" s="328" t="str">
        <v>20230131_1336</v>
      </c>
      <c r="DP528" s="328">
        <v>4</v>
      </c>
      <c r="EW528" s="436">
        <v>526</v>
      </c>
    </row>
    <row r="529" spans="82:153" x14ac:dyDescent="0.3">
      <c r="CD529" s="313">
        <v>0</v>
      </c>
      <c r="CE529" s="313" t="str">
        <v>P8.2e</v>
      </c>
      <c r="CF529" s="313" t="str">
        <v>Organisering av tjenester og oppgaver med vekt på tverrfaglighet</v>
      </c>
      <c r="CG529" s="313"/>
      <c r="CH529" s="313"/>
      <c r="CI529" s="313"/>
      <c r="CJ529" s="313"/>
      <c r="CK529" s="313"/>
      <c r="CL529" s="313"/>
      <c r="CM529" s="313"/>
      <c r="CN529" s="313">
        <v>0</v>
      </c>
      <c r="CO529" s="319" t="b">
        <f t="shared" si="195"/>
        <v>0</v>
      </c>
      <c r="CP529" s="319" t="b">
        <f t="shared" si="196"/>
        <v>0</v>
      </c>
      <c r="CQ529" s="319" t="b">
        <f t="shared" si="197"/>
        <v>0</v>
      </c>
      <c r="CR529" s="319" t="b">
        <f t="shared" si="193"/>
        <v>0</v>
      </c>
      <c r="CS529" s="430" t="b">
        <f t="shared" si="194"/>
        <v>0</v>
      </c>
      <c r="CT529" s="302" t="str">
        <f t="shared" ref="CT529:CT592" si="198">IF(CX529=1,AND(COUNTIF(CN531:CN534,0)=COUNTA(CN531:CN534),SUM(CJ569:CN599)=0),"")</f>
        <v/>
      </c>
      <c r="CU529" s="302" t="b">
        <f t="shared" ref="CU529:CU592" si="199">IF(CT529="",CU528,CT529)</f>
        <v>1</v>
      </c>
      <c r="CV529" s="319" t="b">
        <f t="shared" ref="CV529:CV592" si="200">IF(CU529,FALSE,OR(NOT(AND(CR529,CO530=FALSE)),CS529,CP529))</f>
        <v>0</v>
      </c>
      <c r="CW529" s="302" t="str">
        <f>'Forside og oppsummering'!$K$2</f>
        <v>20230131_1336</v>
      </c>
      <c r="CX529" s="302">
        <f t="shared" ref="CX529:CX592" si="201">IF(LEN(CD529)=3,1,IF(CQ529,7,IF(CQ528,5,IF(CS529,6,IF(CO529,2,4)))))</f>
        <v>4</v>
      </c>
      <c r="CY529" s="302" t="str">
        <f t="shared" ref="CY529:CY592" si="202">IF(CX529=1,RIGHT(LEFT(CD529,2),1),"")</f>
        <v/>
      </c>
      <c r="CZ529" s="435" t="str">
        <f t="shared" si="187"/>
        <v>P8.2e</v>
      </c>
      <c r="DA529" s="330">
        <f>'Forside og oppsummering'!$E$23</f>
        <v>0</v>
      </c>
      <c r="DB529" s="302" t="str">
        <f t="shared" si="188"/>
        <v>Prosjekt 8</v>
      </c>
      <c r="DC529" s="330" t="str">
        <f t="shared" si="189"/>
        <v>Tema for tjenesteutviklingsprosjekt 8.</v>
      </c>
      <c r="DD529" s="431" t="str">
        <f t="shared" si="190"/>
        <v>P8.2e</v>
      </c>
      <c r="DE529" s="302" t="str">
        <f t="shared" si="191"/>
        <v>P_.2e</v>
      </c>
      <c r="DF529" s="302" t="str">
        <f t="shared" si="192"/>
        <v>Organisering av tjenester og oppgaver med vekt på tverrfaglighet</v>
      </c>
      <c r="DG529" s="328">
        <v>0</v>
      </c>
      <c r="DH529" s="328">
        <v>0</v>
      </c>
      <c r="DI529" s="328">
        <v>0</v>
      </c>
      <c r="DJ529" s="328">
        <v>0</v>
      </c>
      <c r="DK529" s="328">
        <v>0</v>
      </c>
      <c r="DL529" s="328">
        <v>0</v>
      </c>
      <c r="DM529" s="328">
        <v>0</v>
      </c>
      <c r="DN529" s="328">
        <v>0</v>
      </c>
      <c r="DO529" s="328" t="str">
        <v>20230131_1336</v>
      </c>
      <c r="DP529" s="328">
        <v>4</v>
      </c>
      <c r="EW529" s="275">
        <v>527</v>
      </c>
    </row>
    <row r="530" spans="82:153" x14ac:dyDescent="0.3">
      <c r="CD530" s="313">
        <v>0</v>
      </c>
      <c r="CE530" s="313" t="str">
        <v>P8.2f</v>
      </c>
      <c r="CF530" s="313" t="str">
        <v>Etablering av praksisplasser</v>
      </c>
      <c r="CG530" s="313"/>
      <c r="CH530" s="313"/>
      <c r="CI530" s="313"/>
      <c r="CJ530" s="313"/>
      <c r="CK530" s="313"/>
      <c r="CL530" s="313"/>
      <c r="CM530" s="313"/>
      <c r="CN530" s="313">
        <v>0</v>
      </c>
      <c r="CO530" s="319" t="b">
        <f t="shared" si="195"/>
        <v>0</v>
      </c>
      <c r="CP530" s="319" t="b">
        <f t="shared" si="196"/>
        <v>0</v>
      </c>
      <c r="CQ530" s="319" t="b">
        <f t="shared" si="197"/>
        <v>0</v>
      </c>
      <c r="CR530" s="319" t="b">
        <f t="shared" si="193"/>
        <v>0</v>
      </c>
      <c r="CS530" s="430" t="b">
        <f t="shared" si="194"/>
        <v>0</v>
      </c>
      <c r="CT530" s="302" t="str">
        <f t="shared" si="198"/>
        <v/>
      </c>
      <c r="CU530" s="302" t="b">
        <f t="shared" si="199"/>
        <v>1</v>
      </c>
      <c r="CV530" s="319" t="b">
        <f t="shared" si="200"/>
        <v>0</v>
      </c>
      <c r="CW530" s="302" t="str">
        <f>'Forside og oppsummering'!$K$2</f>
        <v>20230131_1336</v>
      </c>
      <c r="CX530" s="302">
        <f t="shared" si="201"/>
        <v>4</v>
      </c>
      <c r="CY530" s="302" t="str">
        <f t="shared" si="202"/>
        <v/>
      </c>
      <c r="CZ530" s="435" t="str">
        <f t="shared" si="187"/>
        <v>P8.2f</v>
      </c>
      <c r="DA530" s="330">
        <f>'Forside og oppsummering'!$E$23</f>
        <v>0</v>
      </c>
      <c r="DB530" s="302" t="str">
        <f t="shared" si="188"/>
        <v>Prosjekt 8</v>
      </c>
      <c r="DC530" s="330" t="str">
        <f t="shared" si="189"/>
        <v>Tema for tjenesteutviklingsprosjekt 8.</v>
      </c>
      <c r="DD530" s="431" t="str">
        <f t="shared" si="190"/>
        <v>P8.2f</v>
      </c>
      <c r="DE530" s="302" t="str">
        <f t="shared" si="191"/>
        <v>P_.2f</v>
      </c>
      <c r="DF530" s="302" t="str">
        <f t="shared" si="192"/>
        <v>Etablering av praksisplasser</v>
      </c>
      <c r="DG530" s="328">
        <v>0</v>
      </c>
      <c r="DH530" s="328">
        <v>0</v>
      </c>
      <c r="DI530" s="328">
        <v>0</v>
      </c>
      <c r="DJ530" s="328">
        <v>0</v>
      </c>
      <c r="DK530" s="328">
        <v>0</v>
      </c>
      <c r="DL530" s="328">
        <v>0</v>
      </c>
      <c r="DM530" s="328">
        <v>0</v>
      </c>
      <c r="DN530" s="328">
        <v>0</v>
      </c>
      <c r="DO530" s="328" t="str">
        <v>20230131_1336</v>
      </c>
      <c r="DP530" s="328">
        <v>4</v>
      </c>
      <c r="EW530" s="275">
        <v>528</v>
      </c>
    </row>
    <row r="531" spans="82:153" x14ac:dyDescent="0.3">
      <c r="CD531" s="313">
        <v>0</v>
      </c>
      <c r="CE531" s="313" t="str">
        <v>P8.2g</v>
      </c>
      <c r="CF531" s="313" t="str">
        <v>Involvering av frivillige, lokalsamfunn og næringsliv.</v>
      </c>
      <c r="CG531" s="313"/>
      <c r="CH531" s="313"/>
      <c r="CI531" s="313"/>
      <c r="CJ531" s="313"/>
      <c r="CK531" s="313"/>
      <c r="CL531" s="313"/>
      <c r="CM531" s="313"/>
      <c r="CN531" s="313">
        <v>0</v>
      </c>
      <c r="CO531" s="319" t="b">
        <f t="shared" si="195"/>
        <v>0</v>
      </c>
      <c r="CP531" s="319" t="b">
        <f t="shared" si="196"/>
        <v>0</v>
      </c>
      <c r="CQ531" s="319" t="b">
        <f t="shared" si="197"/>
        <v>0</v>
      </c>
      <c r="CR531" s="319" t="b">
        <f t="shared" si="193"/>
        <v>0</v>
      </c>
      <c r="CS531" s="430" t="b">
        <f t="shared" si="194"/>
        <v>0</v>
      </c>
      <c r="CT531" s="302" t="str">
        <f t="shared" si="198"/>
        <v/>
      </c>
      <c r="CU531" s="302" t="b">
        <f t="shared" si="199"/>
        <v>1</v>
      </c>
      <c r="CV531" s="319" t="b">
        <f t="shared" si="200"/>
        <v>0</v>
      </c>
      <c r="CW531" s="302" t="str">
        <f>'Forside og oppsummering'!$K$2</f>
        <v>20230131_1336</v>
      </c>
      <c r="CX531" s="302">
        <f t="shared" si="201"/>
        <v>4</v>
      </c>
      <c r="CY531" s="302" t="str">
        <f t="shared" si="202"/>
        <v/>
      </c>
      <c r="CZ531" s="435" t="str">
        <f t="shared" si="187"/>
        <v>P8.2g</v>
      </c>
      <c r="DA531" s="330">
        <f>'Forside og oppsummering'!$E$23</f>
        <v>0</v>
      </c>
      <c r="DB531" s="302" t="str">
        <f t="shared" si="188"/>
        <v>Prosjekt 8</v>
      </c>
      <c r="DC531" s="330" t="str">
        <f t="shared" si="189"/>
        <v>Tema for tjenesteutviklingsprosjekt 8.</v>
      </c>
      <c r="DD531" s="431" t="str">
        <f t="shared" si="190"/>
        <v>P8.2g</v>
      </c>
      <c r="DE531" s="302" t="str">
        <f t="shared" si="191"/>
        <v>P_.2g</v>
      </c>
      <c r="DF531" s="302" t="str">
        <f t="shared" si="192"/>
        <v>Involvering av frivillige, lokalsamfunn og næringsliv.</v>
      </c>
      <c r="DG531" s="328">
        <v>0</v>
      </c>
      <c r="DH531" s="328">
        <v>0</v>
      </c>
      <c r="DI531" s="328">
        <v>0</v>
      </c>
      <c r="DJ531" s="328">
        <v>0</v>
      </c>
      <c r="DK531" s="328">
        <v>0</v>
      </c>
      <c r="DL531" s="328">
        <v>0</v>
      </c>
      <c r="DM531" s="328">
        <v>0</v>
      </c>
      <c r="DN531" s="328">
        <v>0</v>
      </c>
      <c r="DO531" s="328" t="str">
        <v>20230131_1336</v>
      </c>
      <c r="DP531" s="328">
        <v>4</v>
      </c>
      <c r="EW531" s="275">
        <v>529</v>
      </c>
    </row>
    <row r="532" spans="82:153" x14ac:dyDescent="0.3">
      <c r="CD532" s="313">
        <v>0</v>
      </c>
      <c r="CE532" s="313" t="str">
        <v>P8.2h</v>
      </c>
      <c r="CF532" s="313" t="str">
        <v>Annet</v>
      </c>
      <c r="CG532" s="313"/>
      <c r="CH532" s="313"/>
      <c r="CI532" s="313"/>
      <c r="CJ532" s="313"/>
      <c r="CK532" s="313"/>
      <c r="CL532" s="313"/>
      <c r="CM532" s="313"/>
      <c r="CN532" s="313">
        <v>0</v>
      </c>
      <c r="CO532" s="319" t="b">
        <f t="shared" si="195"/>
        <v>0</v>
      </c>
      <c r="CP532" s="319" t="b">
        <f t="shared" si="196"/>
        <v>0</v>
      </c>
      <c r="CQ532" s="319" t="b">
        <f t="shared" si="197"/>
        <v>0</v>
      </c>
      <c r="CR532" s="319" t="b">
        <f t="shared" si="193"/>
        <v>0</v>
      </c>
      <c r="CS532" s="430" t="b">
        <f t="shared" si="194"/>
        <v>0</v>
      </c>
      <c r="CT532" s="302" t="str">
        <f t="shared" si="198"/>
        <v/>
      </c>
      <c r="CU532" s="302" t="b">
        <f t="shared" si="199"/>
        <v>1</v>
      </c>
      <c r="CV532" s="319" t="b">
        <f t="shared" si="200"/>
        <v>0</v>
      </c>
      <c r="CW532" s="302" t="str">
        <f>'Forside og oppsummering'!$K$2</f>
        <v>20230131_1336</v>
      </c>
      <c r="CX532" s="302">
        <f t="shared" si="201"/>
        <v>4</v>
      </c>
      <c r="CY532" s="302" t="str">
        <f t="shared" si="202"/>
        <v/>
      </c>
      <c r="CZ532" s="435" t="str">
        <f t="shared" si="187"/>
        <v>P8.2h</v>
      </c>
      <c r="DA532" s="330">
        <f>'Forside og oppsummering'!$E$23</f>
        <v>0</v>
      </c>
      <c r="DB532" s="302" t="str">
        <f t="shared" si="188"/>
        <v>Prosjekt 8</v>
      </c>
      <c r="DC532" s="330" t="str">
        <f t="shared" si="189"/>
        <v>Tema for tjenesteutviklingsprosjekt 8.</v>
      </c>
      <c r="DD532" s="431" t="str">
        <f t="shared" si="190"/>
        <v>P8.2h</v>
      </c>
      <c r="DE532" s="302" t="str">
        <f t="shared" si="191"/>
        <v>P_.2h</v>
      </c>
      <c r="DF532" s="302" t="str">
        <f t="shared" si="192"/>
        <v>Annet</v>
      </c>
      <c r="DG532" s="328">
        <v>0</v>
      </c>
      <c r="DH532" s="328">
        <v>0</v>
      </c>
      <c r="DI532" s="328">
        <v>0</v>
      </c>
      <c r="DJ532" s="328">
        <v>0</v>
      </c>
      <c r="DK532" s="328">
        <v>0</v>
      </c>
      <c r="DL532" s="328">
        <v>0</v>
      </c>
      <c r="DM532" s="328">
        <v>0</v>
      </c>
      <c r="DN532" s="328">
        <v>0</v>
      </c>
      <c r="DO532" s="328" t="str">
        <v>20230131_1336</v>
      </c>
      <c r="DP532" s="328">
        <v>4</v>
      </c>
      <c r="EW532" s="436">
        <v>530</v>
      </c>
    </row>
    <row r="533" spans="82:153" x14ac:dyDescent="0.3">
      <c r="CD533" s="313">
        <v>0</v>
      </c>
      <c r="CE533" s="313">
        <v>0</v>
      </c>
      <c r="CF533" s="313">
        <v>0</v>
      </c>
      <c r="CG533" s="313"/>
      <c r="CH533" s="313"/>
      <c r="CI533" s="313"/>
      <c r="CJ533" s="313"/>
      <c r="CK533" s="313"/>
      <c r="CL533" s="313"/>
      <c r="CM533" s="313"/>
      <c r="CN533" s="313">
        <v>0</v>
      </c>
      <c r="CO533" s="319" t="b">
        <f t="shared" si="195"/>
        <v>0</v>
      </c>
      <c r="CP533" s="319" t="b">
        <f t="shared" si="196"/>
        <v>0</v>
      </c>
      <c r="CQ533" s="319" t="b">
        <f t="shared" si="197"/>
        <v>0</v>
      </c>
      <c r="CR533" s="319" t="b">
        <f t="shared" si="193"/>
        <v>1</v>
      </c>
      <c r="CS533" s="430" t="b">
        <f t="shared" si="194"/>
        <v>1</v>
      </c>
      <c r="CT533" s="302" t="str">
        <f t="shared" si="198"/>
        <v/>
      </c>
      <c r="CU533" s="302" t="b">
        <f t="shared" si="199"/>
        <v>1</v>
      </c>
      <c r="CV533" s="319" t="b">
        <f t="shared" si="200"/>
        <v>0</v>
      </c>
      <c r="CW533" s="302" t="str">
        <f>'Forside og oppsummering'!$K$2</f>
        <v>20230131_1336</v>
      </c>
      <c r="CX533" s="302">
        <f t="shared" si="201"/>
        <v>6</v>
      </c>
      <c r="CY533" s="302" t="str">
        <f t="shared" si="202"/>
        <v/>
      </c>
      <c r="CZ533" s="435">
        <f t="shared" si="187"/>
        <v>0</v>
      </c>
      <c r="DA533" s="330">
        <f>'Forside og oppsummering'!$E$23</f>
        <v>0</v>
      </c>
      <c r="DB533" s="302" t="str">
        <f t="shared" si="188"/>
        <v>Prosjekt 8</v>
      </c>
      <c r="DC533" s="330" t="str">
        <f t="shared" si="189"/>
        <v>Tema for tjenesteutviklingsprosjekt 8.</v>
      </c>
      <c r="DD533" s="431" t="str">
        <f t="shared" si="190"/>
        <v>P8.2h_end</v>
      </c>
      <c r="DE533" s="302" t="str">
        <f t="shared" si="191"/>
        <v>P_.2h_end</v>
      </c>
      <c r="DF533" s="302" t="str">
        <f t="shared" si="192"/>
        <v/>
      </c>
      <c r="DG533" s="328">
        <v>0</v>
      </c>
      <c r="DH533" s="328">
        <v>0</v>
      </c>
      <c r="DI533" s="328">
        <v>0</v>
      </c>
      <c r="DJ533" s="328">
        <v>0</v>
      </c>
      <c r="DK533" s="328">
        <v>0</v>
      </c>
      <c r="DL533" s="328">
        <v>0</v>
      </c>
      <c r="DM533" s="328">
        <v>0</v>
      </c>
      <c r="DN533" s="328">
        <v>0</v>
      </c>
      <c r="DO533" s="328" t="str">
        <v>20230131_1336</v>
      </c>
      <c r="DP533" s="328">
        <v>6</v>
      </c>
      <c r="EW533" s="275">
        <v>531</v>
      </c>
    </row>
    <row r="534" spans="82:153" x14ac:dyDescent="0.3">
      <c r="CD534" s="313" t="str">
        <v>P8.3</v>
      </c>
      <c r="CE534" s="313" t="str">
        <v>Prosjektbeskrivelse: tjenesteutviklingsprosjekt 8.</v>
      </c>
      <c r="CF534" s="313">
        <v>0</v>
      </c>
      <c r="CG534" s="313"/>
      <c r="CH534" s="313"/>
      <c r="CI534" s="313"/>
      <c r="CJ534" s="313"/>
      <c r="CK534" s="313"/>
      <c r="CL534" s="313"/>
      <c r="CM534" s="313"/>
      <c r="CN534" s="313">
        <v>0</v>
      </c>
      <c r="CO534" s="319" t="b">
        <f t="shared" si="195"/>
        <v>1</v>
      </c>
      <c r="CP534" s="319" t="b">
        <f t="shared" si="196"/>
        <v>0</v>
      </c>
      <c r="CQ534" s="319" t="b">
        <f t="shared" si="197"/>
        <v>0</v>
      </c>
      <c r="CR534" s="319" t="b">
        <f t="shared" si="193"/>
        <v>0</v>
      </c>
      <c r="CS534" s="430" t="b">
        <f t="shared" si="194"/>
        <v>0</v>
      </c>
      <c r="CT534" s="302" t="str">
        <f t="shared" si="198"/>
        <v/>
      </c>
      <c r="CU534" s="302" t="b">
        <f t="shared" si="199"/>
        <v>1</v>
      </c>
      <c r="CV534" s="319" t="b">
        <f t="shared" si="200"/>
        <v>0</v>
      </c>
      <c r="CW534" s="302" t="str">
        <f>'Forside og oppsummering'!$K$2</f>
        <v>20230131_1336</v>
      </c>
      <c r="CX534" s="302">
        <f t="shared" si="201"/>
        <v>2</v>
      </c>
      <c r="CY534" s="302" t="str">
        <f t="shared" si="202"/>
        <v/>
      </c>
      <c r="CZ534" s="435" t="str">
        <f t="shared" si="187"/>
        <v>P8.3</v>
      </c>
      <c r="DA534" s="330">
        <f>'Forside og oppsummering'!$E$23</f>
        <v>0</v>
      </c>
      <c r="DB534" s="302" t="str">
        <f t="shared" si="188"/>
        <v>Prosjekt 8</v>
      </c>
      <c r="DC534" s="330" t="str">
        <f t="shared" si="189"/>
        <v>Prosjektbeskrivelse: tjenesteutviklingsprosjekt 8.</v>
      </c>
      <c r="DD534" s="431" t="str">
        <f t="shared" si="190"/>
        <v>P8.3</v>
      </c>
      <c r="DE534" s="302" t="str">
        <f t="shared" si="191"/>
        <v>P_.3</v>
      </c>
      <c r="DF534" s="302">
        <f t="shared" si="192"/>
        <v>0</v>
      </c>
      <c r="DG534" s="328">
        <v>0</v>
      </c>
      <c r="DH534" s="328">
        <v>0</v>
      </c>
      <c r="DI534" s="328">
        <v>0</v>
      </c>
      <c r="DJ534" s="328">
        <v>0</v>
      </c>
      <c r="DK534" s="328">
        <v>0</v>
      </c>
      <c r="DL534" s="328">
        <v>0</v>
      </c>
      <c r="DM534" s="328">
        <v>0</v>
      </c>
      <c r="DN534" s="328">
        <v>0</v>
      </c>
      <c r="DO534" s="328" t="str">
        <v>20230131_1336</v>
      </c>
      <c r="DP534" s="328">
        <v>2</v>
      </c>
      <c r="EW534" s="275">
        <v>532</v>
      </c>
    </row>
    <row r="535" spans="82:153" x14ac:dyDescent="0.3">
      <c r="CD535" s="313">
        <v>0</v>
      </c>
      <c r="CE535" s="313" t="str">
        <v>- Fyll inn deltaljer for tjenesteutviklingsprosjektet der dette er hensiktsmessig
- Forsøk å skrive kortfattet (Med et detaljnivå som står i rimelig forhold til tjenesteutviklingsprosjektets omfang)</v>
      </c>
      <c r="CF535" s="313">
        <v>0</v>
      </c>
      <c r="CG535" s="313"/>
      <c r="CH535" s="313"/>
      <c r="CI535" s="313"/>
      <c r="CJ535" s="313"/>
      <c r="CK535" s="313"/>
      <c r="CL535" s="313"/>
      <c r="CM535" s="313"/>
      <c r="CN535" s="313">
        <v>0</v>
      </c>
      <c r="CO535" s="319" t="b">
        <f t="shared" si="195"/>
        <v>0</v>
      </c>
      <c r="CP535" s="319" t="b">
        <f t="shared" si="196"/>
        <v>0</v>
      </c>
      <c r="CQ535" s="319" t="b">
        <f t="shared" si="197"/>
        <v>0</v>
      </c>
      <c r="CR535" s="319" t="b">
        <f t="shared" si="193"/>
        <v>1</v>
      </c>
      <c r="CS535" s="430" t="b">
        <f t="shared" si="194"/>
        <v>0</v>
      </c>
      <c r="CT535" s="302" t="str">
        <f t="shared" si="198"/>
        <v/>
      </c>
      <c r="CU535" s="302" t="b">
        <f t="shared" si="199"/>
        <v>1</v>
      </c>
      <c r="CV535" s="319" t="b">
        <f t="shared" si="200"/>
        <v>0</v>
      </c>
      <c r="CW535" s="302" t="str">
        <f>'Forside og oppsummering'!$K$2</f>
        <v>20230131_1336</v>
      </c>
      <c r="CX535" s="302">
        <f t="shared" si="201"/>
        <v>4</v>
      </c>
      <c r="CY535" s="302" t="str">
        <f t="shared" si="202"/>
        <v/>
      </c>
      <c r="CZ535" s="435" t="str">
        <f t="shared" si="187"/>
        <v>- Fyll inn deltaljer for tjenesteutviklingsprosjektet der dette er hensiktsmessig
- Forsøk å skrive kortfattet (Med et detaljnivå som står i rimelig forhold til tjenesteutviklingsprosjektets omfang)</v>
      </c>
      <c r="DA535" s="330">
        <f>'Forside og oppsummering'!$E$23</f>
        <v>0</v>
      </c>
      <c r="DB535" s="302" t="str">
        <f t="shared" si="188"/>
        <v>Prosjekt 8</v>
      </c>
      <c r="DC535" s="330" t="str">
        <f t="shared" si="189"/>
        <v>Prosjektbeskrivelse: tjenesteutviklingsprosjekt 8.</v>
      </c>
      <c r="DD535" s="431" t="str">
        <f t="shared" si="190"/>
        <v>- Fyll inn deltaljer for tjenesteutviklingsprosjektet der dette er hensiktsmessig
- Forsøk å skrive kortfattet (Med et detaljnivå som står i rimelig forhold til tjenesteutviklingsprosjektets omfang)</v>
      </c>
      <c r="DE535" s="302" t="str">
        <f t="shared" si="191"/>
        <v>P_Fyll inn deltaljer for tjenesteutviklingsprosjektet der dette er hensiktsmessig
- Forsøk å skrive kortfattet (Med et detaljnivå som står i rimelig forhold til tjenesteutviklingsprosjektets omfang)</v>
      </c>
      <c r="DF535" s="302">
        <f t="shared" si="192"/>
        <v>0</v>
      </c>
      <c r="DG535" s="328">
        <v>0</v>
      </c>
      <c r="DH535" s="328">
        <v>0</v>
      </c>
      <c r="DI535" s="328">
        <v>0</v>
      </c>
      <c r="DJ535" s="328">
        <v>0</v>
      </c>
      <c r="DK535" s="328">
        <v>0</v>
      </c>
      <c r="DL535" s="328">
        <v>0</v>
      </c>
      <c r="DM535" s="328">
        <v>0</v>
      </c>
      <c r="DN535" s="328">
        <v>0</v>
      </c>
      <c r="DO535" s="328" t="str">
        <v>20230131_1336</v>
      </c>
      <c r="DP535" s="328">
        <v>4</v>
      </c>
      <c r="EW535" s="275">
        <v>533</v>
      </c>
    </row>
    <row r="536" spans="82:153" x14ac:dyDescent="0.3">
      <c r="CD536" s="313">
        <v>0</v>
      </c>
      <c r="CE536" s="313" t="str">
        <v>P8.3a</v>
      </c>
      <c r="CF536" s="313" t="str">
        <v>Kort beskrivelse</v>
      </c>
      <c r="CG536" s="313"/>
      <c r="CH536" s="313"/>
      <c r="CI536" s="313"/>
      <c r="CJ536" s="313"/>
      <c r="CK536" s="313"/>
      <c r="CL536" s="313"/>
      <c r="CM536" s="313"/>
      <c r="CN536" s="313">
        <v>0</v>
      </c>
      <c r="CO536" s="319" t="b">
        <f t="shared" si="195"/>
        <v>0</v>
      </c>
      <c r="CP536" s="319" t="b">
        <f t="shared" si="196"/>
        <v>0</v>
      </c>
      <c r="CQ536" s="319" t="b">
        <f t="shared" si="197"/>
        <v>0</v>
      </c>
      <c r="CR536" s="319" t="b">
        <f t="shared" si="193"/>
        <v>0</v>
      </c>
      <c r="CS536" s="430" t="b">
        <f t="shared" si="194"/>
        <v>0</v>
      </c>
      <c r="CT536" s="302" t="str">
        <f t="shared" si="198"/>
        <v/>
      </c>
      <c r="CU536" s="302" t="b">
        <f t="shared" si="199"/>
        <v>1</v>
      </c>
      <c r="CV536" s="319" t="b">
        <f t="shared" si="200"/>
        <v>0</v>
      </c>
      <c r="CW536" s="302" t="str">
        <f>'Forside og oppsummering'!$K$2</f>
        <v>20230131_1336</v>
      </c>
      <c r="CX536" s="302">
        <f t="shared" si="201"/>
        <v>4</v>
      </c>
      <c r="CY536" s="302" t="str">
        <f t="shared" si="202"/>
        <v/>
      </c>
      <c r="CZ536" s="435" t="str">
        <f t="shared" si="187"/>
        <v>P8.3a</v>
      </c>
      <c r="DA536" s="330">
        <f>'Forside og oppsummering'!$E$23</f>
        <v>0</v>
      </c>
      <c r="DB536" s="302" t="str">
        <f t="shared" si="188"/>
        <v>Prosjekt 8</v>
      </c>
      <c r="DC536" s="330" t="str">
        <f t="shared" si="189"/>
        <v>Prosjektbeskrivelse: tjenesteutviklingsprosjekt 8.</v>
      </c>
      <c r="DD536" s="431" t="str">
        <f t="shared" si="190"/>
        <v>P8.3a</v>
      </c>
      <c r="DE536" s="302" t="str">
        <f t="shared" si="191"/>
        <v>P_.3a</v>
      </c>
      <c r="DF536" s="302" t="str">
        <f t="shared" si="192"/>
        <v>Kort beskrivelse</v>
      </c>
      <c r="DG536" s="328">
        <v>0</v>
      </c>
      <c r="DH536" s="328">
        <v>0</v>
      </c>
      <c r="DI536" s="328">
        <v>0</v>
      </c>
      <c r="DJ536" s="328">
        <v>0</v>
      </c>
      <c r="DK536" s="328">
        <v>0</v>
      </c>
      <c r="DL536" s="328">
        <v>0</v>
      </c>
      <c r="DM536" s="328">
        <v>0</v>
      </c>
      <c r="DN536" s="328">
        <v>0</v>
      </c>
      <c r="DO536" s="328" t="str">
        <v>20230131_1336</v>
      </c>
      <c r="DP536" s="328">
        <v>4</v>
      </c>
      <c r="EW536" s="436">
        <v>534</v>
      </c>
    </row>
    <row r="537" spans="82:153" x14ac:dyDescent="0.3">
      <c r="CD537" s="313">
        <v>0</v>
      </c>
      <c r="CE537" s="313">
        <v>0</v>
      </c>
      <c r="CF537" s="313" t="str">
        <v>Gi en kort beskrivelse av tjenesteutviklingsprosjektet, herunder delprosjekter, tiltak og bakgrunn for tjenesteutviklingsprosjektet</v>
      </c>
      <c r="CG537" s="313"/>
      <c r="CH537" s="313"/>
      <c r="CI537" s="313"/>
      <c r="CJ537" s="313"/>
      <c r="CK537" s="313"/>
      <c r="CL537" s="313"/>
      <c r="CM537" s="313"/>
      <c r="CN537" s="313">
        <v>0</v>
      </c>
      <c r="CO537" s="319" t="b">
        <f t="shared" si="195"/>
        <v>0</v>
      </c>
      <c r="CP537" s="319" t="b">
        <f t="shared" si="196"/>
        <v>0</v>
      </c>
      <c r="CQ537" s="319" t="b">
        <f t="shared" si="197"/>
        <v>0</v>
      </c>
      <c r="CR537" s="319" t="b">
        <f t="shared" si="193"/>
        <v>1</v>
      </c>
      <c r="CS537" s="430" t="b">
        <f t="shared" si="194"/>
        <v>0</v>
      </c>
      <c r="CT537" s="302" t="str">
        <f t="shared" si="198"/>
        <v/>
      </c>
      <c r="CU537" s="302" t="b">
        <f t="shared" si="199"/>
        <v>1</v>
      </c>
      <c r="CV537" s="319" t="b">
        <f t="shared" si="200"/>
        <v>0</v>
      </c>
      <c r="CW537" s="302" t="str">
        <f>'Forside og oppsummering'!$K$2</f>
        <v>20230131_1336</v>
      </c>
      <c r="CX537" s="302">
        <f t="shared" si="201"/>
        <v>4</v>
      </c>
      <c r="CY537" s="302" t="str">
        <f t="shared" si="202"/>
        <v/>
      </c>
      <c r="CZ537" s="435">
        <f t="shared" si="187"/>
        <v>0</v>
      </c>
      <c r="DA537" s="330">
        <f>'Forside og oppsummering'!$E$23</f>
        <v>0</v>
      </c>
      <c r="DB537" s="302" t="str">
        <f t="shared" si="188"/>
        <v>Prosjekt 8</v>
      </c>
      <c r="DC537" s="330" t="str">
        <f t="shared" si="189"/>
        <v>Prosjektbeskrivelse: tjenesteutviklingsprosjekt 8.</v>
      </c>
      <c r="DD537" s="431">
        <f t="shared" si="190"/>
        <v>0</v>
      </c>
      <c r="DE537" s="302" t="e">
        <f t="shared" si="191"/>
        <v>#VALUE!</v>
      </c>
      <c r="DF537" s="302" t="str">
        <f t="shared" si="192"/>
        <v>Gi en kort beskrivelse av tjenesteutviklingsprosjektet, herunder delprosjekter, tiltak og bakgrunn for tjenesteutviklingsprosjektet</v>
      </c>
      <c r="DG537" s="328">
        <v>0</v>
      </c>
      <c r="DH537" s="328">
        <v>0</v>
      </c>
      <c r="DI537" s="328">
        <v>0</v>
      </c>
      <c r="DJ537" s="328">
        <v>0</v>
      </c>
      <c r="DK537" s="328">
        <v>0</v>
      </c>
      <c r="DL537" s="328">
        <v>0</v>
      </c>
      <c r="DM537" s="328">
        <v>0</v>
      </c>
      <c r="DN537" s="328">
        <v>0</v>
      </c>
      <c r="DO537" s="328" t="str">
        <v>20230131_1336</v>
      </c>
      <c r="DP537" s="328">
        <v>4</v>
      </c>
      <c r="EW537" s="275">
        <v>535</v>
      </c>
    </row>
    <row r="538" spans="82:153" x14ac:dyDescent="0.3">
      <c r="CD538" s="313">
        <v>0</v>
      </c>
      <c r="CE538" s="313" t="str">
        <v>P8.3b</v>
      </c>
      <c r="CF538" s="313" t="str">
        <v>Mål for tiltaket på kort og lengre sikt</v>
      </c>
      <c r="CG538" s="313"/>
      <c r="CH538" s="313"/>
      <c r="CI538" s="313"/>
      <c r="CJ538" s="313"/>
      <c r="CK538" s="313"/>
      <c r="CL538" s="313"/>
      <c r="CM538" s="313"/>
      <c r="CN538" s="313">
        <v>0</v>
      </c>
      <c r="CO538" s="319" t="b">
        <f t="shared" si="195"/>
        <v>0</v>
      </c>
      <c r="CP538" s="319" t="b">
        <f t="shared" si="196"/>
        <v>0</v>
      </c>
      <c r="CQ538" s="319" t="b">
        <f t="shared" si="197"/>
        <v>0</v>
      </c>
      <c r="CR538" s="319" t="b">
        <f t="shared" si="193"/>
        <v>0</v>
      </c>
      <c r="CS538" s="430" t="b">
        <f t="shared" si="194"/>
        <v>0</v>
      </c>
      <c r="CT538" s="302" t="str">
        <f t="shared" si="198"/>
        <v/>
      </c>
      <c r="CU538" s="302" t="b">
        <f t="shared" si="199"/>
        <v>1</v>
      </c>
      <c r="CV538" s="319" t="b">
        <f t="shared" si="200"/>
        <v>0</v>
      </c>
      <c r="CW538" s="302" t="str">
        <f>'Forside og oppsummering'!$K$2</f>
        <v>20230131_1336</v>
      </c>
      <c r="CX538" s="302">
        <f t="shared" si="201"/>
        <v>4</v>
      </c>
      <c r="CY538" s="302" t="str">
        <f t="shared" si="202"/>
        <v/>
      </c>
      <c r="CZ538" s="435" t="str">
        <f t="shared" si="187"/>
        <v>P8.3b</v>
      </c>
      <c r="DA538" s="330">
        <f>'Forside og oppsummering'!$E$23</f>
        <v>0</v>
      </c>
      <c r="DB538" s="302" t="str">
        <f t="shared" si="188"/>
        <v>Prosjekt 8</v>
      </c>
      <c r="DC538" s="330" t="str">
        <f t="shared" si="189"/>
        <v>Prosjektbeskrivelse: tjenesteutviklingsprosjekt 8.</v>
      </c>
      <c r="DD538" s="431" t="str">
        <f t="shared" si="190"/>
        <v>P8.3b</v>
      </c>
      <c r="DE538" s="302" t="str">
        <f t="shared" si="191"/>
        <v>P_.3b</v>
      </c>
      <c r="DF538" s="302" t="str">
        <f t="shared" si="192"/>
        <v>Mål for tiltaket på kort og lengre sikt</v>
      </c>
      <c r="DG538" s="328">
        <v>0</v>
      </c>
      <c r="DH538" s="328">
        <v>0</v>
      </c>
      <c r="DI538" s="328">
        <v>0</v>
      </c>
      <c r="DJ538" s="328">
        <v>0</v>
      </c>
      <c r="DK538" s="328">
        <v>0</v>
      </c>
      <c r="DL538" s="328">
        <v>0</v>
      </c>
      <c r="DM538" s="328">
        <v>0</v>
      </c>
      <c r="DN538" s="328">
        <v>0</v>
      </c>
      <c r="DO538" s="328" t="str">
        <v>20230131_1336</v>
      </c>
      <c r="DP538" s="328">
        <v>4</v>
      </c>
      <c r="EW538" s="275">
        <v>536</v>
      </c>
    </row>
    <row r="539" spans="82:153" x14ac:dyDescent="0.3">
      <c r="CD539" s="313">
        <v>0</v>
      </c>
      <c r="CE539" s="313">
        <v>0</v>
      </c>
      <c r="CF539" s="313" t="str">
        <v>Herunder mål for året dere søker om tilskudd og målgruppe for tiltaket</v>
      </c>
      <c r="CG539" s="313"/>
      <c r="CH539" s="313"/>
      <c r="CI539" s="313"/>
      <c r="CJ539" s="313"/>
      <c r="CK539" s="313"/>
      <c r="CL539" s="313"/>
      <c r="CM539" s="313"/>
      <c r="CN539" s="313">
        <v>0</v>
      </c>
      <c r="CO539" s="319" t="b">
        <f t="shared" si="195"/>
        <v>0</v>
      </c>
      <c r="CP539" s="319" t="b">
        <f t="shared" si="196"/>
        <v>0</v>
      </c>
      <c r="CQ539" s="319" t="b">
        <f t="shared" si="197"/>
        <v>0</v>
      </c>
      <c r="CR539" s="319" t="b">
        <f t="shared" si="193"/>
        <v>1</v>
      </c>
      <c r="CS539" s="430" t="b">
        <f t="shared" si="194"/>
        <v>0</v>
      </c>
      <c r="CT539" s="302" t="str">
        <f t="shared" si="198"/>
        <v/>
      </c>
      <c r="CU539" s="302" t="b">
        <f t="shared" si="199"/>
        <v>1</v>
      </c>
      <c r="CV539" s="319" t="b">
        <f t="shared" si="200"/>
        <v>0</v>
      </c>
      <c r="CW539" s="302" t="str">
        <f>'Forside og oppsummering'!$K$2</f>
        <v>20230131_1336</v>
      </c>
      <c r="CX539" s="302">
        <f t="shared" si="201"/>
        <v>4</v>
      </c>
      <c r="CY539" s="302" t="str">
        <f t="shared" si="202"/>
        <v/>
      </c>
      <c r="CZ539" s="435">
        <f t="shared" si="187"/>
        <v>0</v>
      </c>
      <c r="DA539" s="330">
        <f>'Forside og oppsummering'!$E$23</f>
        <v>0</v>
      </c>
      <c r="DB539" s="302" t="str">
        <f t="shared" si="188"/>
        <v>Prosjekt 8</v>
      </c>
      <c r="DC539" s="330" t="str">
        <f t="shared" si="189"/>
        <v>Prosjektbeskrivelse: tjenesteutviklingsprosjekt 8.</v>
      </c>
      <c r="DD539" s="431">
        <f t="shared" si="190"/>
        <v>0</v>
      </c>
      <c r="DE539" s="302" t="e">
        <f t="shared" si="191"/>
        <v>#VALUE!</v>
      </c>
      <c r="DF539" s="302" t="str">
        <f t="shared" si="192"/>
        <v>Herunder mål for året dere søker om tilskudd og målgruppe for tiltaket</v>
      </c>
      <c r="DG539" s="328">
        <v>0</v>
      </c>
      <c r="DH539" s="328">
        <v>0</v>
      </c>
      <c r="DI539" s="328">
        <v>0</v>
      </c>
      <c r="DJ539" s="328">
        <v>0</v>
      </c>
      <c r="DK539" s="328">
        <v>0</v>
      </c>
      <c r="DL539" s="328">
        <v>0</v>
      </c>
      <c r="DM539" s="328">
        <v>0</v>
      </c>
      <c r="DN539" s="328">
        <v>0</v>
      </c>
      <c r="DO539" s="328" t="str">
        <v>20230131_1336</v>
      </c>
      <c r="DP539" s="328">
        <v>4</v>
      </c>
      <c r="EW539" s="275">
        <v>537</v>
      </c>
    </row>
    <row r="540" spans="82:153" x14ac:dyDescent="0.3">
      <c r="CD540" s="313">
        <v>0</v>
      </c>
      <c r="CE540" s="313" t="str">
        <v>P8.3c</v>
      </c>
      <c r="CF540" s="313" t="str">
        <v>Aktivitets- og fremdriftsplan for året dere søker tilskudd</v>
      </c>
      <c r="CG540" s="313"/>
      <c r="CH540" s="313"/>
      <c r="CI540" s="313"/>
      <c r="CJ540" s="313"/>
      <c r="CK540" s="313"/>
      <c r="CL540" s="313"/>
      <c r="CM540" s="313"/>
      <c r="CN540" s="313">
        <v>0</v>
      </c>
      <c r="CO540" s="319" t="b">
        <f t="shared" si="195"/>
        <v>0</v>
      </c>
      <c r="CP540" s="319" t="b">
        <f t="shared" si="196"/>
        <v>0</v>
      </c>
      <c r="CQ540" s="319" t="b">
        <f t="shared" si="197"/>
        <v>0</v>
      </c>
      <c r="CR540" s="319" t="b">
        <f t="shared" si="193"/>
        <v>0</v>
      </c>
      <c r="CS540" s="430" t="b">
        <f t="shared" si="194"/>
        <v>0</v>
      </c>
      <c r="CT540" s="302" t="str">
        <f t="shared" si="198"/>
        <v/>
      </c>
      <c r="CU540" s="302" t="b">
        <f t="shared" si="199"/>
        <v>1</v>
      </c>
      <c r="CV540" s="319" t="b">
        <f t="shared" si="200"/>
        <v>0</v>
      </c>
      <c r="CW540" s="302" t="str">
        <f>'Forside og oppsummering'!$K$2</f>
        <v>20230131_1336</v>
      </c>
      <c r="CX540" s="302">
        <f t="shared" si="201"/>
        <v>4</v>
      </c>
      <c r="CY540" s="302" t="str">
        <f t="shared" si="202"/>
        <v/>
      </c>
      <c r="CZ540" s="435" t="str">
        <f t="shared" si="187"/>
        <v>P8.3c</v>
      </c>
      <c r="DA540" s="330">
        <f>'Forside og oppsummering'!$E$23</f>
        <v>0</v>
      </c>
      <c r="DB540" s="302" t="str">
        <f t="shared" si="188"/>
        <v>Prosjekt 8</v>
      </c>
      <c r="DC540" s="330" t="str">
        <f t="shared" si="189"/>
        <v>Prosjektbeskrivelse: tjenesteutviklingsprosjekt 8.</v>
      </c>
      <c r="DD540" s="431" t="str">
        <f t="shared" si="190"/>
        <v>P8.3c</v>
      </c>
      <c r="DE540" s="302" t="str">
        <f t="shared" si="191"/>
        <v>P_.3c</v>
      </c>
      <c r="DF540" s="302" t="str">
        <f t="shared" si="192"/>
        <v>Aktivitets- og fremdriftsplan for året dere søker tilskudd</v>
      </c>
      <c r="DG540" s="328">
        <v>0</v>
      </c>
      <c r="DH540" s="328">
        <v>0</v>
      </c>
      <c r="DI540" s="328">
        <v>0</v>
      </c>
      <c r="DJ540" s="328">
        <v>0</v>
      </c>
      <c r="DK540" s="328">
        <v>0</v>
      </c>
      <c r="DL540" s="328">
        <v>0</v>
      </c>
      <c r="DM540" s="328">
        <v>0</v>
      </c>
      <c r="DN540" s="328">
        <v>0</v>
      </c>
      <c r="DO540" s="328" t="str">
        <v>20230131_1336</v>
      </c>
      <c r="DP540" s="328">
        <v>4</v>
      </c>
      <c r="EW540" s="436">
        <v>538</v>
      </c>
    </row>
    <row r="541" spans="82:153" x14ac:dyDescent="0.3">
      <c r="CD541" s="313">
        <v>0</v>
      </c>
      <c r="CE541" s="313">
        <v>0</v>
      </c>
      <c r="CF541" s="313" t="str">
        <v>Sett inn de viktigste aktivitetene for å nå målene for tjenesteutviklingsprosjektet og angi gjerne måned for gjennomføring</v>
      </c>
      <c r="CG541" s="313"/>
      <c r="CH541" s="313"/>
      <c r="CI541" s="313"/>
      <c r="CJ541" s="313"/>
      <c r="CK541" s="313"/>
      <c r="CL541" s="313"/>
      <c r="CM541" s="313"/>
      <c r="CN541" s="313">
        <v>0</v>
      </c>
      <c r="CO541" s="319" t="b">
        <f t="shared" si="195"/>
        <v>0</v>
      </c>
      <c r="CP541" s="319" t="b">
        <f t="shared" si="196"/>
        <v>0</v>
      </c>
      <c r="CQ541" s="319" t="b">
        <f t="shared" si="197"/>
        <v>0</v>
      </c>
      <c r="CR541" s="319" t="b">
        <f t="shared" si="193"/>
        <v>1</v>
      </c>
      <c r="CS541" s="430" t="b">
        <f t="shared" si="194"/>
        <v>0</v>
      </c>
      <c r="CT541" s="302" t="str">
        <f t="shared" si="198"/>
        <v/>
      </c>
      <c r="CU541" s="302" t="b">
        <f t="shared" si="199"/>
        <v>1</v>
      </c>
      <c r="CV541" s="319" t="b">
        <f t="shared" si="200"/>
        <v>0</v>
      </c>
      <c r="CW541" s="302" t="str">
        <f>'Forside og oppsummering'!$K$2</f>
        <v>20230131_1336</v>
      </c>
      <c r="CX541" s="302">
        <f t="shared" si="201"/>
        <v>4</v>
      </c>
      <c r="CY541" s="302" t="str">
        <f t="shared" si="202"/>
        <v/>
      </c>
      <c r="CZ541" s="435">
        <f t="shared" si="187"/>
        <v>0</v>
      </c>
      <c r="DA541" s="330">
        <f>'Forside og oppsummering'!$E$23</f>
        <v>0</v>
      </c>
      <c r="DB541" s="302" t="str">
        <f t="shared" si="188"/>
        <v>Prosjekt 8</v>
      </c>
      <c r="DC541" s="330" t="str">
        <f t="shared" si="189"/>
        <v>Prosjektbeskrivelse: tjenesteutviklingsprosjekt 8.</v>
      </c>
      <c r="DD541" s="431">
        <f t="shared" si="190"/>
        <v>0</v>
      </c>
      <c r="DE541" s="302" t="e">
        <f t="shared" si="191"/>
        <v>#VALUE!</v>
      </c>
      <c r="DF541" s="302" t="str">
        <f t="shared" si="192"/>
        <v>Sett inn de viktigste aktivitetene for å nå målene for tjenesteutviklingsprosjektet og angi gjerne måned for gjennomføring</v>
      </c>
      <c r="DG541" s="328">
        <v>0</v>
      </c>
      <c r="DH541" s="328">
        <v>0</v>
      </c>
      <c r="DI541" s="328">
        <v>0</v>
      </c>
      <c r="DJ541" s="328">
        <v>0</v>
      </c>
      <c r="DK541" s="328">
        <v>0</v>
      </c>
      <c r="DL541" s="328">
        <v>0</v>
      </c>
      <c r="DM541" s="328">
        <v>0</v>
      </c>
      <c r="DN541" s="328">
        <v>0</v>
      </c>
      <c r="DO541" s="328" t="str">
        <v>20230131_1336</v>
      </c>
      <c r="DP541" s="328">
        <v>4</v>
      </c>
      <c r="EW541" s="275">
        <v>539</v>
      </c>
    </row>
    <row r="542" spans="82:153" x14ac:dyDescent="0.3">
      <c r="CD542" s="313">
        <v>0</v>
      </c>
      <c r="CE542" s="313" t="str">
        <v>P8.3d</v>
      </c>
      <c r="CF542" s="313" t="str">
        <v>Metoder kunnskap eller erfaring</v>
      </c>
      <c r="CG542" s="313"/>
      <c r="CH542" s="313"/>
      <c r="CI542" s="313"/>
      <c r="CJ542" s="313"/>
      <c r="CK542" s="313"/>
      <c r="CL542" s="313"/>
      <c r="CM542" s="313"/>
      <c r="CN542" s="313">
        <v>0</v>
      </c>
      <c r="CO542" s="319" t="b">
        <f t="shared" si="195"/>
        <v>0</v>
      </c>
      <c r="CP542" s="319" t="b">
        <f t="shared" si="196"/>
        <v>0</v>
      </c>
      <c r="CQ542" s="319" t="b">
        <f t="shared" si="197"/>
        <v>0</v>
      </c>
      <c r="CR542" s="319" t="b">
        <f t="shared" si="193"/>
        <v>0</v>
      </c>
      <c r="CS542" s="430" t="b">
        <f t="shared" si="194"/>
        <v>0</v>
      </c>
      <c r="CT542" s="302" t="str">
        <f t="shared" si="198"/>
        <v/>
      </c>
      <c r="CU542" s="302" t="b">
        <f t="shared" si="199"/>
        <v>1</v>
      </c>
      <c r="CV542" s="319" t="b">
        <f t="shared" si="200"/>
        <v>0</v>
      </c>
      <c r="CW542" s="302" t="str">
        <f>'Forside og oppsummering'!$K$2</f>
        <v>20230131_1336</v>
      </c>
      <c r="CX542" s="302">
        <f t="shared" si="201"/>
        <v>4</v>
      </c>
      <c r="CY542" s="302" t="str">
        <f t="shared" si="202"/>
        <v/>
      </c>
      <c r="CZ542" s="435" t="str">
        <f t="shared" si="187"/>
        <v>P8.3d</v>
      </c>
      <c r="DA542" s="330">
        <f>'Forside og oppsummering'!$E$23</f>
        <v>0</v>
      </c>
      <c r="DB542" s="302" t="str">
        <f t="shared" si="188"/>
        <v>Prosjekt 8</v>
      </c>
      <c r="DC542" s="330" t="str">
        <f t="shared" si="189"/>
        <v>Prosjektbeskrivelse: tjenesteutviklingsprosjekt 8.</v>
      </c>
      <c r="DD542" s="431" t="str">
        <f t="shared" si="190"/>
        <v>P8.3d</v>
      </c>
      <c r="DE542" s="302" t="str">
        <f t="shared" si="191"/>
        <v>P_.3d</v>
      </c>
      <c r="DF542" s="302" t="str">
        <f t="shared" si="192"/>
        <v>Metoder kunnskap eller erfaring</v>
      </c>
      <c r="DG542" s="328">
        <v>0</v>
      </c>
      <c r="DH542" s="328">
        <v>0</v>
      </c>
      <c r="DI542" s="328">
        <v>0</v>
      </c>
      <c r="DJ542" s="328">
        <v>0</v>
      </c>
      <c r="DK542" s="328">
        <v>0</v>
      </c>
      <c r="DL542" s="328">
        <v>0</v>
      </c>
      <c r="DM542" s="328">
        <v>0</v>
      </c>
      <c r="DN542" s="328">
        <v>0</v>
      </c>
      <c r="DO542" s="328" t="str">
        <v>20230131_1336</v>
      </c>
      <c r="DP542" s="328">
        <v>4</v>
      </c>
      <c r="EW542" s="275">
        <v>540</v>
      </c>
    </row>
    <row r="543" spans="82:153" x14ac:dyDescent="0.3">
      <c r="CD543" s="313">
        <v>0</v>
      </c>
      <c r="CE543" s="313">
        <v>0</v>
      </c>
      <c r="CF543" s="313" t="str">
        <v>Beskriv hvilke teorier / faglige metoder dere benytter i tjenesteutviklingsprosjektet eller hvilken kunnskap/erfaring dere bygger på. Herunder metoder for brukermedvirkning</v>
      </c>
      <c r="CG543" s="313"/>
      <c r="CH543" s="313"/>
      <c r="CI543" s="313"/>
      <c r="CJ543" s="313"/>
      <c r="CK543" s="313"/>
      <c r="CL543" s="313"/>
      <c r="CM543" s="313"/>
      <c r="CN543" s="313">
        <v>0</v>
      </c>
      <c r="CO543" s="319" t="b">
        <f t="shared" si="195"/>
        <v>0</v>
      </c>
      <c r="CP543" s="319" t="b">
        <f t="shared" si="196"/>
        <v>0</v>
      </c>
      <c r="CQ543" s="319" t="b">
        <f t="shared" si="197"/>
        <v>0</v>
      </c>
      <c r="CR543" s="319" t="b">
        <f t="shared" si="193"/>
        <v>1</v>
      </c>
      <c r="CS543" s="430" t="b">
        <f t="shared" si="194"/>
        <v>0</v>
      </c>
      <c r="CT543" s="302" t="str">
        <f t="shared" si="198"/>
        <v/>
      </c>
      <c r="CU543" s="302" t="b">
        <f t="shared" si="199"/>
        <v>1</v>
      </c>
      <c r="CV543" s="319" t="b">
        <f t="shared" si="200"/>
        <v>0</v>
      </c>
      <c r="CW543" s="302" t="str">
        <f>'Forside og oppsummering'!$K$2</f>
        <v>20230131_1336</v>
      </c>
      <c r="CX543" s="302">
        <f t="shared" si="201"/>
        <v>4</v>
      </c>
      <c r="CY543" s="302" t="str">
        <f t="shared" si="202"/>
        <v/>
      </c>
      <c r="CZ543" s="435">
        <f t="shared" si="187"/>
        <v>0</v>
      </c>
      <c r="DA543" s="330">
        <f>'Forside og oppsummering'!$E$23</f>
        <v>0</v>
      </c>
      <c r="DB543" s="302" t="str">
        <f t="shared" si="188"/>
        <v>Prosjekt 8</v>
      </c>
      <c r="DC543" s="330" t="str">
        <f t="shared" si="189"/>
        <v>Prosjektbeskrivelse: tjenesteutviklingsprosjekt 8.</v>
      </c>
      <c r="DD543" s="431">
        <f t="shared" si="190"/>
        <v>0</v>
      </c>
      <c r="DE543" s="302" t="e">
        <f t="shared" si="191"/>
        <v>#VALUE!</v>
      </c>
      <c r="DF543" s="302" t="str">
        <f t="shared" si="192"/>
        <v>Beskriv hvilke teorier / faglige metoder dere benytter i tjenesteutviklingsprosjektet eller hvilken kunnskap/erfaring dere bygger på. Herunder metoder for brukermedvirkning</v>
      </c>
      <c r="DG543" s="328">
        <v>0</v>
      </c>
      <c r="DH543" s="328">
        <v>0</v>
      </c>
      <c r="DI543" s="328">
        <v>0</v>
      </c>
      <c r="DJ543" s="328">
        <v>0</v>
      </c>
      <c r="DK543" s="328">
        <v>0</v>
      </c>
      <c r="DL543" s="328">
        <v>0</v>
      </c>
      <c r="DM543" s="328">
        <v>0</v>
      </c>
      <c r="DN543" s="328">
        <v>0</v>
      </c>
      <c r="DO543" s="328" t="str">
        <v>20230131_1336</v>
      </c>
      <c r="DP543" s="328">
        <v>4</v>
      </c>
      <c r="EW543" s="275">
        <v>541</v>
      </c>
    </row>
    <row r="544" spans="82:153" x14ac:dyDescent="0.3">
      <c r="CD544" s="313">
        <v>0</v>
      </c>
      <c r="CE544" s="313" t="str">
        <v>P8.3e</v>
      </c>
      <c r="CF544" s="313" t="str">
        <v>Gevinster og effekter</v>
      </c>
      <c r="CG544" s="313"/>
      <c r="CH544" s="313"/>
      <c r="CI544" s="313"/>
      <c r="CJ544" s="313"/>
      <c r="CK544" s="313"/>
      <c r="CL544" s="313"/>
      <c r="CM544" s="313"/>
      <c r="CN544" s="313">
        <v>0</v>
      </c>
      <c r="CO544" s="319" t="b">
        <f t="shared" si="195"/>
        <v>0</v>
      </c>
      <c r="CP544" s="319" t="b">
        <f t="shared" si="196"/>
        <v>0</v>
      </c>
      <c r="CQ544" s="319" t="b">
        <f t="shared" si="197"/>
        <v>0</v>
      </c>
      <c r="CR544" s="319" t="b">
        <f t="shared" si="193"/>
        <v>0</v>
      </c>
      <c r="CS544" s="430" t="b">
        <f t="shared" si="194"/>
        <v>0</v>
      </c>
      <c r="CT544" s="302" t="str">
        <f t="shared" si="198"/>
        <v/>
      </c>
      <c r="CU544" s="302" t="b">
        <f t="shared" si="199"/>
        <v>1</v>
      </c>
      <c r="CV544" s="319" t="b">
        <f t="shared" si="200"/>
        <v>0</v>
      </c>
      <c r="CW544" s="302" t="str">
        <f>'Forside og oppsummering'!$K$2</f>
        <v>20230131_1336</v>
      </c>
      <c r="CX544" s="302">
        <f t="shared" si="201"/>
        <v>4</v>
      </c>
      <c r="CY544" s="302" t="str">
        <f t="shared" si="202"/>
        <v/>
      </c>
      <c r="CZ544" s="435" t="str">
        <f t="shared" si="187"/>
        <v>P8.3e</v>
      </c>
      <c r="DA544" s="330">
        <f>'Forside og oppsummering'!$E$23</f>
        <v>0</v>
      </c>
      <c r="DB544" s="302" t="str">
        <f t="shared" si="188"/>
        <v>Prosjekt 8</v>
      </c>
      <c r="DC544" s="330" t="str">
        <f t="shared" si="189"/>
        <v>Prosjektbeskrivelse: tjenesteutviklingsprosjekt 8.</v>
      </c>
      <c r="DD544" s="431" t="str">
        <f t="shared" si="190"/>
        <v>P8.3e</v>
      </c>
      <c r="DE544" s="302" t="str">
        <f t="shared" si="191"/>
        <v>P_.3e</v>
      </c>
      <c r="DF544" s="302" t="str">
        <f t="shared" si="192"/>
        <v>Gevinster og effekter</v>
      </c>
      <c r="DG544" s="328">
        <v>0</v>
      </c>
      <c r="DH544" s="328">
        <v>0</v>
      </c>
      <c r="DI544" s="328">
        <v>0</v>
      </c>
      <c r="DJ544" s="328">
        <v>0</v>
      </c>
      <c r="DK544" s="328">
        <v>0</v>
      </c>
      <c r="DL544" s="328">
        <v>0</v>
      </c>
      <c r="DM544" s="328">
        <v>0</v>
      </c>
      <c r="DN544" s="328">
        <v>0</v>
      </c>
      <c r="DO544" s="328" t="str">
        <v>20230131_1336</v>
      </c>
      <c r="DP544" s="328">
        <v>4</v>
      </c>
      <c r="EW544" s="436">
        <v>542</v>
      </c>
    </row>
    <row r="545" spans="81:153" x14ac:dyDescent="0.3">
      <c r="CD545" s="313">
        <v>0</v>
      </c>
      <c r="CE545" s="313">
        <v>0</v>
      </c>
      <c r="CF545" s="313" t="str">
        <v>Hvilke konkrete gevinster/effekter forventes tiltaket å gi, hvilken betydning kan det få for omlegging av praksis</v>
      </c>
      <c r="CG545" s="313"/>
      <c r="CH545" s="313"/>
      <c r="CI545" s="313"/>
      <c r="CJ545" s="313"/>
      <c r="CK545" s="313"/>
      <c r="CL545" s="313"/>
      <c r="CM545" s="313"/>
      <c r="CN545" s="313">
        <v>0</v>
      </c>
      <c r="CO545" s="319" t="b">
        <f t="shared" si="195"/>
        <v>0</v>
      </c>
      <c r="CP545" s="319" t="b">
        <f t="shared" si="196"/>
        <v>0</v>
      </c>
      <c r="CQ545" s="319" t="b">
        <f t="shared" si="197"/>
        <v>0</v>
      </c>
      <c r="CR545" s="319" t="b">
        <f t="shared" si="193"/>
        <v>1</v>
      </c>
      <c r="CS545" s="430" t="b">
        <f t="shared" si="194"/>
        <v>0</v>
      </c>
      <c r="CT545" s="302" t="str">
        <f t="shared" si="198"/>
        <v/>
      </c>
      <c r="CU545" s="302" t="b">
        <f t="shared" si="199"/>
        <v>1</v>
      </c>
      <c r="CV545" s="319" t="b">
        <f t="shared" si="200"/>
        <v>0</v>
      </c>
      <c r="CW545" s="302" t="str">
        <f>'Forside og oppsummering'!$K$2</f>
        <v>20230131_1336</v>
      </c>
      <c r="CX545" s="302">
        <f t="shared" si="201"/>
        <v>4</v>
      </c>
      <c r="CY545" s="302" t="str">
        <f t="shared" si="202"/>
        <v/>
      </c>
      <c r="CZ545" s="435">
        <f t="shared" si="187"/>
        <v>0</v>
      </c>
      <c r="DA545" s="330">
        <f>'Forside og oppsummering'!$E$23</f>
        <v>0</v>
      </c>
      <c r="DB545" s="302" t="str">
        <f t="shared" si="188"/>
        <v>Prosjekt 8</v>
      </c>
      <c r="DC545" s="330" t="str">
        <f t="shared" si="189"/>
        <v>Prosjektbeskrivelse: tjenesteutviklingsprosjekt 8.</v>
      </c>
      <c r="DD545" s="431">
        <f t="shared" si="190"/>
        <v>0</v>
      </c>
      <c r="DE545" s="302" t="e">
        <f t="shared" si="191"/>
        <v>#VALUE!</v>
      </c>
      <c r="DF545" s="302" t="str">
        <f t="shared" si="192"/>
        <v>Hvilke konkrete gevinster/effekter forventes tiltaket å gi, hvilken betydning kan det få for omlegging av praksis</v>
      </c>
      <c r="DG545" s="328">
        <v>0</v>
      </c>
      <c r="DH545" s="328">
        <v>0</v>
      </c>
      <c r="DI545" s="328">
        <v>0</v>
      </c>
      <c r="DJ545" s="328">
        <v>0</v>
      </c>
      <c r="DK545" s="328">
        <v>0</v>
      </c>
      <c r="DL545" s="328">
        <v>0</v>
      </c>
      <c r="DM545" s="328">
        <v>0</v>
      </c>
      <c r="DN545" s="328">
        <v>0</v>
      </c>
      <c r="DO545" s="328" t="str">
        <v>20230131_1336</v>
      </c>
      <c r="DP545" s="328">
        <v>4</v>
      </c>
      <c r="EW545" s="275">
        <v>543</v>
      </c>
    </row>
    <row r="546" spans="81:153" x14ac:dyDescent="0.3">
      <c r="CD546" s="313">
        <v>0</v>
      </c>
      <c r="CE546" s="313" t="str">
        <v>P8.3f</v>
      </c>
      <c r="CF546" s="313" t="str">
        <v>Risikofaktorer</v>
      </c>
      <c r="CG546" s="313"/>
      <c r="CH546" s="313"/>
      <c r="CI546" s="313"/>
      <c r="CJ546" s="313"/>
      <c r="CK546" s="313"/>
      <c r="CL546" s="313"/>
      <c r="CM546" s="313"/>
      <c r="CN546" s="313">
        <v>0</v>
      </c>
      <c r="CO546" s="319" t="b">
        <f t="shared" si="195"/>
        <v>0</v>
      </c>
      <c r="CP546" s="319" t="b">
        <f t="shared" si="196"/>
        <v>0</v>
      </c>
      <c r="CQ546" s="319" t="b">
        <f t="shared" si="197"/>
        <v>0</v>
      </c>
      <c r="CR546" s="319" t="b">
        <f t="shared" si="193"/>
        <v>0</v>
      </c>
      <c r="CS546" s="430" t="b">
        <f t="shared" si="194"/>
        <v>0</v>
      </c>
      <c r="CT546" s="302" t="str">
        <f t="shared" si="198"/>
        <v/>
      </c>
      <c r="CU546" s="302" t="b">
        <f t="shared" si="199"/>
        <v>1</v>
      </c>
      <c r="CV546" s="319" t="b">
        <f t="shared" si="200"/>
        <v>0</v>
      </c>
      <c r="CW546" s="302" t="str">
        <f>'Forside og oppsummering'!$K$2</f>
        <v>20230131_1336</v>
      </c>
      <c r="CX546" s="302">
        <f t="shared" si="201"/>
        <v>4</v>
      </c>
      <c r="CY546" s="302" t="str">
        <f t="shared" si="202"/>
        <v/>
      </c>
      <c r="CZ546" s="435" t="str">
        <f t="shared" si="187"/>
        <v>P8.3f</v>
      </c>
      <c r="DA546" s="330">
        <f>'Forside og oppsummering'!$E$23</f>
        <v>0</v>
      </c>
      <c r="DB546" s="302" t="str">
        <f t="shared" si="188"/>
        <v>Prosjekt 8</v>
      </c>
      <c r="DC546" s="330" t="str">
        <f t="shared" si="189"/>
        <v>Prosjektbeskrivelse: tjenesteutviklingsprosjekt 8.</v>
      </c>
      <c r="DD546" s="431" t="str">
        <f t="shared" si="190"/>
        <v>P8.3f</v>
      </c>
      <c r="DE546" s="302" t="str">
        <f t="shared" si="191"/>
        <v>P_.3f</v>
      </c>
      <c r="DF546" s="302" t="str">
        <f t="shared" si="192"/>
        <v>Risikofaktorer</v>
      </c>
      <c r="DG546" s="328">
        <v>0</v>
      </c>
      <c r="DH546" s="328">
        <v>0</v>
      </c>
      <c r="DI546" s="328">
        <v>0</v>
      </c>
      <c r="DJ546" s="328">
        <v>0</v>
      </c>
      <c r="DK546" s="328">
        <v>0</v>
      </c>
      <c r="DL546" s="328">
        <v>0</v>
      </c>
      <c r="DM546" s="328">
        <v>0</v>
      </c>
      <c r="DN546" s="328">
        <v>0</v>
      </c>
      <c r="DO546" s="328" t="str">
        <v>20230131_1336</v>
      </c>
      <c r="DP546" s="328">
        <v>4</v>
      </c>
      <c r="EW546" s="275">
        <v>544</v>
      </c>
    </row>
    <row r="547" spans="81:153" x14ac:dyDescent="0.3">
      <c r="CD547" s="313">
        <v>0</v>
      </c>
      <c r="CE547" s="313">
        <v>0</v>
      </c>
      <c r="CF547" s="313" t="str">
        <v>Hvilke faktorer gjør det usikkert at dere når målene, selv om dere mottar tilskudd fra Statsforvalteren?</v>
      </c>
      <c r="CG547" s="313"/>
      <c r="CH547" s="313"/>
      <c r="CI547" s="313"/>
      <c r="CJ547" s="313"/>
      <c r="CK547" s="313"/>
      <c r="CL547" s="313"/>
      <c r="CM547" s="313"/>
      <c r="CN547" s="313">
        <v>0</v>
      </c>
      <c r="CO547" s="319" t="b">
        <f t="shared" si="195"/>
        <v>0</v>
      </c>
      <c r="CP547" s="319" t="b">
        <f t="shared" si="196"/>
        <v>0</v>
      </c>
      <c r="CQ547" s="319" t="b">
        <f t="shared" si="197"/>
        <v>0</v>
      </c>
      <c r="CR547" s="319" t="b">
        <f t="shared" si="193"/>
        <v>1</v>
      </c>
      <c r="CS547" s="430" t="b">
        <f t="shared" si="194"/>
        <v>0</v>
      </c>
      <c r="CT547" s="302" t="str">
        <f t="shared" si="198"/>
        <v/>
      </c>
      <c r="CU547" s="302" t="b">
        <f t="shared" si="199"/>
        <v>1</v>
      </c>
      <c r="CV547" s="319" t="b">
        <f t="shared" si="200"/>
        <v>0</v>
      </c>
      <c r="CW547" s="302" t="str">
        <f>'Forside og oppsummering'!$K$2</f>
        <v>20230131_1336</v>
      </c>
      <c r="CX547" s="302">
        <f t="shared" si="201"/>
        <v>4</v>
      </c>
      <c r="CY547" s="302" t="str">
        <f t="shared" si="202"/>
        <v/>
      </c>
      <c r="CZ547" s="435">
        <f t="shared" si="187"/>
        <v>0</v>
      </c>
      <c r="DA547" s="330">
        <f>'Forside og oppsummering'!$E$23</f>
        <v>0</v>
      </c>
      <c r="DB547" s="302" t="str">
        <f t="shared" si="188"/>
        <v>Prosjekt 8</v>
      </c>
      <c r="DC547" s="330" t="str">
        <f t="shared" si="189"/>
        <v>Prosjektbeskrivelse: tjenesteutviklingsprosjekt 8.</v>
      </c>
      <c r="DD547" s="431">
        <f t="shared" si="190"/>
        <v>0</v>
      </c>
      <c r="DE547" s="302" t="e">
        <f t="shared" si="191"/>
        <v>#VALUE!</v>
      </c>
      <c r="DF547" s="302" t="str">
        <f t="shared" si="192"/>
        <v>Hvilke faktorer gjør det usikkert at dere når målene, selv om dere mottar tilskudd fra Statsforvalteren?</v>
      </c>
      <c r="DG547" s="328">
        <v>0</v>
      </c>
      <c r="DH547" s="328">
        <v>0</v>
      </c>
      <c r="DI547" s="328">
        <v>0</v>
      </c>
      <c r="DJ547" s="328">
        <v>0</v>
      </c>
      <c r="DK547" s="328">
        <v>0</v>
      </c>
      <c r="DL547" s="328">
        <v>0</v>
      </c>
      <c r="DM547" s="328">
        <v>0</v>
      </c>
      <c r="DN547" s="328">
        <v>0</v>
      </c>
      <c r="DO547" s="328" t="str">
        <v>20230131_1336</v>
      </c>
      <c r="DP547" s="328">
        <v>4</v>
      </c>
      <c r="EW547" s="275">
        <v>545</v>
      </c>
    </row>
    <row r="548" spans="81:153" x14ac:dyDescent="0.3">
      <c r="CD548" s="313">
        <v>0</v>
      </c>
      <c r="CE548" s="313" t="str">
        <v>P8.3g</v>
      </c>
      <c r="CF548" s="313" t="str">
        <v>Forankring internt i kommunen</v>
      </c>
      <c r="CG548" s="313"/>
      <c r="CH548" s="313"/>
      <c r="CI548" s="313"/>
      <c r="CJ548" s="313"/>
      <c r="CK548" s="313"/>
      <c r="CL548" s="313"/>
      <c r="CM548" s="313"/>
      <c r="CN548" s="313">
        <v>0</v>
      </c>
      <c r="CO548" s="319" t="b">
        <f t="shared" si="195"/>
        <v>0</v>
      </c>
      <c r="CP548" s="319" t="b">
        <f t="shared" si="196"/>
        <v>0</v>
      </c>
      <c r="CQ548" s="319" t="b">
        <f t="shared" si="197"/>
        <v>0</v>
      </c>
      <c r="CR548" s="319" t="b">
        <f t="shared" si="193"/>
        <v>0</v>
      </c>
      <c r="CS548" s="430" t="b">
        <f t="shared" si="194"/>
        <v>0</v>
      </c>
      <c r="CT548" s="302" t="str">
        <f t="shared" si="198"/>
        <v/>
      </c>
      <c r="CU548" s="302" t="b">
        <f t="shared" si="199"/>
        <v>1</v>
      </c>
      <c r="CV548" s="319" t="b">
        <f t="shared" si="200"/>
        <v>0</v>
      </c>
      <c r="CW548" s="302" t="str">
        <f>'Forside og oppsummering'!$K$2</f>
        <v>20230131_1336</v>
      </c>
      <c r="CX548" s="302">
        <f t="shared" si="201"/>
        <v>4</v>
      </c>
      <c r="CY548" s="302" t="str">
        <f t="shared" si="202"/>
        <v/>
      </c>
      <c r="CZ548" s="435" t="str">
        <f t="shared" si="187"/>
        <v>P8.3g</v>
      </c>
      <c r="DA548" s="330">
        <f>'Forside og oppsummering'!$E$23</f>
        <v>0</v>
      </c>
      <c r="DB548" s="302" t="str">
        <f t="shared" si="188"/>
        <v>Prosjekt 8</v>
      </c>
      <c r="DC548" s="330" t="str">
        <f t="shared" si="189"/>
        <v>Prosjektbeskrivelse: tjenesteutviklingsprosjekt 8.</v>
      </c>
      <c r="DD548" s="431" t="str">
        <f t="shared" si="190"/>
        <v>P8.3g</v>
      </c>
      <c r="DE548" s="302" t="str">
        <f t="shared" si="191"/>
        <v>P_.3g</v>
      </c>
      <c r="DF548" s="302" t="str">
        <f t="shared" si="192"/>
        <v>Forankring internt i kommunen</v>
      </c>
      <c r="DG548" s="328">
        <v>0</v>
      </c>
      <c r="DH548" s="328">
        <v>0</v>
      </c>
      <c r="DI548" s="328">
        <v>0</v>
      </c>
      <c r="DJ548" s="328">
        <v>0</v>
      </c>
      <c r="DK548" s="328">
        <v>0</v>
      </c>
      <c r="DL548" s="328">
        <v>0</v>
      </c>
      <c r="DM548" s="328">
        <v>0</v>
      </c>
      <c r="DN548" s="328">
        <v>0</v>
      </c>
      <c r="DO548" s="328" t="str">
        <v>20230131_1336</v>
      </c>
      <c r="DP548" s="328">
        <v>4</v>
      </c>
      <c r="EW548" s="436">
        <v>546</v>
      </c>
    </row>
    <row r="549" spans="81:153" x14ac:dyDescent="0.3">
      <c r="CD549" s="313">
        <v>0</v>
      </c>
      <c r="CE549" s="313">
        <v>0</v>
      </c>
      <c r="CF549" s="313" t="str">
        <v>• Beskriv hvordan tiltaket er forankret internt i kommunen, faglig og administrativt i både utviklings og implementeringsfasen.
• Beskriv kort tanker om overgang fra prosjekt til drift.</v>
      </c>
      <c r="CG549" s="313"/>
      <c r="CH549" s="313"/>
      <c r="CI549" s="313"/>
      <c r="CJ549" s="313"/>
      <c r="CK549" s="313"/>
      <c r="CL549" s="313"/>
      <c r="CM549" s="313"/>
      <c r="CN549" s="313">
        <v>0</v>
      </c>
      <c r="CO549" s="319" t="b">
        <f t="shared" si="195"/>
        <v>0</v>
      </c>
      <c r="CP549" s="319" t="b">
        <f t="shared" si="196"/>
        <v>0</v>
      </c>
      <c r="CQ549" s="319" t="b">
        <f t="shared" si="197"/>
        <v>0</v>
      </c>
      <c r="CR549" s="319" t="b">
        <f t="shared" si="193"/>
        <v>1</v>
      </c>
      <c r="CS549" s="430" t="b">
        <f t="shared" si="194"/>
        <v>0</v>
      </c>
      <c r="CT549" s="302" t="str">
        <f t="shared" si="198"/>
        <v/>
      </c>
      <c r="CU549" s="302" t="b">
        <f t="shared" si="199"/>
        <v>1</v>
      </c>
      <c r="CV549" s="319" t="b">
        <f t="shared" si="200"/>
        <v>0</v>
      </c>
      <c r="CW549" s="302" t="str">
        <f>'Forside og oppsummering'!$K$2</f>
        <v>20230131_1336</v>
      </c>
      <c r="CX549" s="302">
        <f t="shared" si="201"/>
        <v>4</v>
      </c>
      <c r="CY549" s="302" t="str">
        <f t="shared" si="202"/>
        <v/>
      </c>
      <c r="CZ549" s="435">
        <f t="shared" si="187"/>
        <v>0</v>
      </c>
      <c r="DA549" s="330">
        <f>'Forside og oppsummering'!$E$23</f>
        <v>0</v>
      </c>
      <c r="DB549" s="302" t="str">
        <f t="shared" si="188"/>
        <v>Prosjekt 8</v>
      </c>
      <c r="DC549" s="330" t="str">
        <f t="shared" si="189"/>
        <v>Prosjektbeskrivelse: tjenesteutviklingsprosjekt 8.</v>
      </c>
      <c r="DD549" s="431">
        <f t="shared" si="190"/>
        <v>0</v>
      </c>
      <c r="DE549" s="302" t="e">
        <f t="shared" si="191"/>
        <v>#VALUE!</v>
      </c>
      <c r="DF549" s="302" t="str">
        <f t="shared" si="192"/>
        <v>• Beskriv hvordan tiltaket er forankret internt i kommunen, faglig og administrativt i både utviklings og implementeringsfasen.
• Beskriv kort tanker om overgang fra prosjekt til drift.</v>
      </c>
      <c r="DG549" s="328">
        <v>0</v>
      </c>
      <c r="DH549" s="328">
        <v>0</v>
      </c>
      <c r="DI549" s="328">
        <v>0</v>
      </c>
      <c r="DJ549" s="328">
        <v>0</v>
      </c>
      <c r="DK549" s="328">
        <v>0</v>
      </c>
      <c r="DL549" s="328">
        <v>0</v>
      </c>
      <c r="DM549" s="328">
        <v>0</v>
      </c>
      <c r="DN549" s="328">
        <v>0</v>
      </c>
      <c r="DO549" s="328" t="str">
        <v>20230131_1336</v>
      </c>
      <c r="DP549" s="328">
        <v>4</v>
      </c>
      <c r="EW549" s="275">
        <v>547</v>
      </c>
    </row>
    <row r="550" spans="81:153" x14ac:dyDescent="0.3">
      <c r="CD550" s="313">
        <v>0</v>
      </c>
      <c r="CE550" s="313" t="str">
        <v>P8.3h</v>
      </c>
      <c r="CF550" s="313" t="str">
        <v>Kontrolltiltak</v>
      </c>
      <c r="CG550" s="313"/>
      <c r="CH550" s="313"/>
      <c r="CI550" s="313"/>
      <c r="CJ550" s="313"/>
      <c r="CK550" s="313"/>
      <c r="CL550" s="313"/>
      <c r="CM550" s="313"/>
      <c r="CN550" s="313">
        <v>0</v>
      </c>
      <c r="CO550" s="319" t="b">
        <f t="shared" si="195"/>
        <v>0</v>
      </c>
      <c r="CP550" s="319" t="b">
        <f t="shared" si="196"/>
        <v>0</v>
      </c>
      <c r="CQ550" s="319" t="b">
        <f t="shared" si="197"/>
        <v>0</v>
      </c>
      <c r="CR550" s="319" t="b">
        <f t="shared" si="193"/>
        <v>0</v>
      </c>
      <c r="CS550" s="430" t="b">
        <f t="shared" si="194"/>
        <v>0</v>
      </c>
      <c r="CT550" s="302" t="str">
        <f t="shared" si="198"/>
        <v/>
      </c>
      <c r="CU550" s="302" t="b">
        <f t="shared" si="199"/>
        <v>1</v>
      </c>
      <c r="CV550" s="319" t="b">
        <f t="shared" si="200"/>
        <v>0</v>
      </c>
      <c r="CW550" s="302" t="str">
        <f>'Forside og oppsummering'!$K$2</f>
        <v>20230131_1336</v>
      </c>
      <c r="CX550" s="302">
        <f t="shared" si="201"/>
        <v>4</v>
      </c>
      <c r="CY550" s="302" t="str">
        <f t="shared" si="202"/>
        <v/>
      </c>
      <c r="CZ550" s="435" t="str">
        <f t="shared" si="187"/>
        <v>P8.3h</v>
      </c>
      <c r="DA550" s="330">
        <f>'Forside og oppsummering'!$E$23</f>
        <v>0</v>
      </c>
      <c r="DB550" s="302" t="str">
        <f t="shared" si="188"/>
        <v>Prosjekt 8</v>
      </c>
      <c r="DC550" s="330" t="str">
        <f t="shared" si="189"/>
        <v>Prosjektbeskrivelse: tjenesteutviklingsprosjekt 8.</v>
      </c>
      <c r="DD550" s="431" t="str">
        <f t="shared" si="190"/>
        <v>P8.3h</v>
      </c>
      <c r="DE550" s="302" t="str">
        <f t="shared" si="191"/>
        <v>P_.3h</v>
      </c>
      <c r="DF550" s="302" t="str">
        <f t="shared" si="192"/>
        <v>Kontrolltiltak</v>
      </c>
      <c r="DG550" s="328">
        <v>0</v>
      </c>
      <c r="DH550" s="328">
        <v>0</v>
      </c>
      <c r="DI550" s="328">
        <v>0</v>
      </c>
      <c r="DJ550" s="328">
        <v>0</v>
      </c>
      <c r="DK550" s="328">
        <v>0</v>
      </c>
      <c r="DL550" s="328">
        <v>0</v>
      </c>
      <c r="DM550" s="328">
        <v>0</v>
      </c>
      <c r="DN550" s="328">
        <v>0</v>
      </c>
      <c r="DO550" s="328" t="str">
        <v>20230131_1336</v>
      </c>
      <c r="DP550" s="328">
        <v>4</v>
      </c>
      <c r="EW550" s="275">
        <v>548</v>
      </c>
    </row>
    <row r="551" spans="81:153" x14ac:dyDescent="0.3">
      <c r="CD551" s="313">
        <v>0</v>
      </c>
      <c r="CE551" s="313">
        <v>0</v>
      </c>
      <c r="CF551"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551" s="313"/>
      <c r="CH551" s="313"/>
      <c r="CI551" s="313"/>
      <c r="CJ551" s="313"/>
      <c r="CK551" s="313"/>
      <c r="CL551" s="313"/>
      <c r="CM551" s="313"/>
      <c r="CN551" s="313">
        <v>0</v>
      </c>
      <c r="CO551" s="319" t="b">
        <f t="shared" si="195"/>
        <v>0</v>
      </c>
      <c r="CP551" s="319" t="b">
        <f t="shared" si="196"/>
        <v>0</v>
      </c>
      <c r="CQ551" s="319" t="b">
        <f t="shared" si="197"/>
        <v>0</v>
      </c>
      <c r="CR551" s="319" t="b">
        <f t="shared" si="193"/>
        <v>1</v>
      </c>
      <c r="CS551" s="430" t="b">
        <f t="shared" si="194"/>
        <v>1</v>
      </c>
      <c r="CT551" s="302" t="str">
        <f t="shared" si="198"/>
        <v/>
      </c>
      <c r="CU551" s="302" t="b">
        <f t="shared" si="199"/>
        <v>1</v>
      </c>
      <c r="CV551" s="319" t="b">
        <f t="shared" si="200"/>
        <v>0</v>
      </c>
      <c r="CW551" s="302" t="str">
        <f>'Forside og oppsummering'!$K$2</f>
        <v>20230131_1336</v>
      </c>
      <c r="CX551" s="302">
        <f t="shared" si="201"/>
        <v>6</v>
      </c>
      <c r="CY551" s="302" t="str">
        <f t="shared" si="202"/>
        <v/>
      </c>
      <c r="CZ551" s="435">
        <f t="shared" si="187"/>
        <v>0</v>
      </c>
      <c r="DA551" s="330">
        <f>'Forside og oppsummering'!$E$23</f>
        <v>0</v>
      </c>
      <c r="DB551" s="302" t="str">
        <f t="shared" si="188"/>
        <v>Prosjekt 8</v>
      </c>
      <c r="DC551" s="330" t="str">
        <f t="shared" si="189"/>
        <v>Prosjektbeskrivelse: tjenesteutviklingsprosjekt 8.</v>
      </c>
      <c r="DD551" s="431" t="str">
        <f t="shared" si="190"/>
        <v>P8.3h_end</v>
      </c>
      <c r="DE551" s="302" t="str">
        <f t="shared" si="191"/>
        <v>P_.3h_end</v>
      </c>
      <c r="DF551" s="302" t="str">
        <f t="shared" si="192"/>
        <v/>
      </c>
      <c r="DG551" s="328">
        <v>0</v>
      </c>
      <c r="DH551" s="328">
        <v>0</v>
      </c>
      <c r="DI551" s="328">
        <v>0</v>
      </c>
      <c r="DJ551" s="328">
        <v>0</v>
      </c>
      <c r="DK551" s="328">
        <v>0</v>
      </c>
      <c r="DL551" s="328">
        <v>0</v>
      </c>
      <c r="DM551" s="328">
        <v>0</v>
      </c>
      <c r="DN551" s="328">
        <v>0</v>
      </c>
      <c r="DO551" s="328" t="str">
        <v>20230131_1336</v>
      </c>
      <c r="DP551" s="328">
        <v>6</v>
      </c>
      <c r="EW551" s="275">
        <v>549</v>
      </c>
    </row>
    <row r="552" spans="81:153" x14ac:dyDescent="0.3">
      <c r="CD552" s="314" t="str">
        <f>'Prosjekt 8'!$C$44</f>
        <v>P8.4</v>
      </c>
      <c r="CE552" s="314" t="str">
        <f>'Prosjekt 8'!$D$44</f>
        <v>Samarbeidspartnere i tjenesteutviklingsprosjekt 8.</v>
      </c>
      <c r="CF552" s="314"/>
      <c r="CG552" s="314"/>
      <c r="CH552" s="314"/>
      <c r="CI552" s="314"/>
      <c r="CJ552" s="314"/>
      <c r="CK552" s="314"/>
      <c r="CL552" s="314"/>
      <c r="CM552" s="314"/>
      <c r="CN552" s="314"/>
      <c r="CO552" s="319" t="b">
        <f t="shared" si="195"/>
        <v>1</v>
      </c>
      <c r="CP552" s="319" t="b">
        <f t="shared" si="196"/>
        <v>0</v>
      </c>
      <c r="CQ552" s="319" t="b">
        <f t="shared" si="197"/>
        <v>0</v>
      </c>
      <c r="CR552" s="319" t="b">
        <f t="shared" si="193"/>
        <v>0</v>
      </c>
      <c r="CS552" s="430" t="b">
        <f t="shared" si="194"/>
        <v>0</v>
      </c>
      <c r="CT552" s="302" t="str">
        <f t="shared" si="198"/>
        <v/>
      </c>
      <c r="CU552" s="302" t="b">
        <f t="shared" si="199"/>
        <v>1</v>
      </c>
      <c r="CV552" s="319" t="b">
        <f t="shared" si="200"/>
        <v>0</v>
      </c>
      <c r="CW552" s="302" t="str">
        <f>'Forside og oppsummering'!$K$2</f>
        <v>20230131_1336</v>
      </c>
      <c r="CX552" s="302">
        <f t="shared" si="201"/>
        <v>2</v>
      </c>
      <c r="CY552" s="302" t="str">
        <f t="shared" si="202"/>
        <v/>
      </c>
      <c r="CZ552" s="435" t="str">
        <f t="shared" si="187"/>
        <v>P8.4</v>
      </c>
      <c r="DA552" s="330">
        <f>'Forside og oppsummering'!$E$23</f>
        <v>0</v>
      </c>
      <c r="DB552" s="302" t="str">
        <f t="shared" si="188"/>
        <v>Prosjekt 8</v>
      </c>
      <c r="DC552" s="330" t="str">
        <f t="shared" si="189"/>
        <v>Samarbeidspartnere i tjenesteutviklingsprosjekt 8.</v>
      </c>
      <c r="DD552" s="431" t="str">
        <f t="shared" si="190"/>
        <v>P8.4</v>
      </c>
      <c r="DE552" s="302" t="str">
        <f t="shared" si="191"/>
        <v>P_.4</v>
      </c>
      <c r="DF552" s="302">
        <f t="shared" si="192"/>
        <v>0</v>
      </c>
      <c r="DG552" s="328">
        <v>0</v>
      </c>
      <c r="DH552" s="328">
        <v>0</v>
      </c>
      <c r="DI552" s="328">
        <v>0</v>
      </c>
      <c r="DJ552" s="328">
        <v>0</v>
      </c>
      <c r="DK552" s="328">
        <v>0</v>
      </c>
      <c r="DL552" s="328">
        <v>0</v>
      </c>
      <c r="DM552" s="328">
        <v>0</v>
      </c>
      <c r="DN552" s="328">
        <v>0</v>
      </c>
      <c r="DO552" s="328" t="str">
        <v>20230131_1336</v>
      </c>
      <c r="DP552" s="328">
        <v>2</v>
      </c>
      <c r="EW552" s="436">
        <v>550</v>
      </c>
    </row>
    <row r="553" spans="81:153" x14ac:dyDescent="0.3">
      <c r="CD553" s="314"/>
      <c r="CE553" s="314" t="str">
        <f>_xlfn.CONCAT(CD552,"a")</f>
        <v>P8.4a</v>
      </c>
      <c r="CF553" s="275" t="s">
        <v>265</v>
      </c>
      <c r="CG553" s="314"/>
      <c r="CH553" s="314"/>
      <c r="CI553" s="314"/>
      <c r="CJ553" s="314"/>
      <c r="CK553" s="314"/>
      <c r="CL553" s="314"/>
      <c r="CM553" s="314"/>
      <c r="CN553" s="314">
        <f>'Prosjekt 8'!$D$46</f>
        <v>0</v>
      </c>
      <c r="CO553" s="319" t="b">
        <f t="shared" si="195"/>
        <v>0</v>
      </c>
      <c r="CP553" s="319" t="b">
        <f t="shared" si="196"/>
        <v>0</v>
      </c>
      <c r="CQ553" s="319" t="b">
        <f t="shared" si="197"/>
        <v>0</v>
      </c>
      <c r="CR553" s="319" t="b">
        <f t="shared" si="193"/>
        <v>0</v>
      </c>
      <c r="CS553" s="430" t="b">
        <f t="shared" si="194"/>
        <v>0</v>
      </c>
      <c r="CT553" s="302" t="str">
        <f t="shared" si="198"/>
        <v/>
      </c>
      <c r="CU553" s="302" t="b">
        <f t="shared" si="199"/>
        <v>1</v>
      </c>
      <c r="CV553" s="319" t="b">
        <f t="shared" si="200"/>
        <v>0</v>
      </c>
      <c r="CW553" s="302" t="str">
        <f>'Forside og oppsummering'!$K$2</f>
        <v>20230131_1336</v>
      </c>
      <c r="CX553" s="302">
        <f t="shared" si="201"/>
        <v>4</v>
      </c>
      <c r="CY553" s="302" t="str">
        <f t="shared" si="202"/>
        <v/>
      </c>
      <c r="CZ553" s="435" t="str">
        <f t="shared" si="187"/>
        <v>P8.4a</v>
      </c>
      <c r="DA553" s="330">
        <f>'Forside og oppsummering'!$E$23</f>
        <v>0</v>
      </c>
      <c r="DB553" s="302" t="str">
        <f t="shared" si="188"/>
        <v>Prosjekt 8</v>
      </c>
      <c r="DC553" s="330" t="str">
        <f t="shared" si="189"/>
        <v>Samarbeidspartnere i tjenesteutviklingsprosjekt 8.</v>
      </c>
      <c r="DD553" s="431" t="str">
        <f t="shared" si="190"/>
        <v>P8.4a</v>
      </c>
      <c r="DE553" s="302" t="str">
        <f t="shared" si="191"/>
        <v>P_.4a</v>
      </c>
      <c r="DF553" s="302" t="str">
        <f t="shared" si="192"/>
        <v>Samarbeidspartnere</v>
      </c>
      <c r="DG553" s="328">
        <v>0</v>
      </c>
      <c r="DH553" s="328">
        <v>0</v>
      </c>
      <c r="DI553" s="328">
        <v>0</v>
      </c>
      <c r="DJ553" s="328">
        <v>0</v>
      </c>
      <c r="DK553" s="328">
        <v>0</v>
      </c>
      <c r="DL553" s="328">
        <v>0</v>
      </c>
      <c r="DM553" s="328">
        <v>0</v>
      </c>
      <c r="DN553" s="328">
        <v>0</v>
      </c>
      <c r="DO553" s="328" t="str">
        <v>20230131_1336</v>
      </c>
      <c r="DP553" s="328">
        <v>4</v>
      </c>
      <c r="EW553" s="275">
        <v>551</v>
      </c>
    </row>
    <row r="554" spans="81:153" x14ac:dyDescent="0.3">
      <c r="CC554" s="302" t="str">
        <f>'Prosjekt 8'!$D$50</f>
        <v>P8.5  Alle estimerte kostnader for tjenesteutviklingsprosjektet (I året det søkes for)</v>
      </c>
      <c r="CO554" s="319" t="b">
        <f t="shared" si="195"/>
        <v>0</v>
      </c>
      <c r="CP554" s="319" t="b">
        <f t="shared" si="196"/>
        <v>0</v>
      </c>
      <c r="CQ554" s="319" t="b">
        <f t="shared" si="197"/>
        <v>0</v>
      </c>
      <c r="CR554" s="319" t="b">
        <f t="shared" si="193"/>
        <v>1</v>
      </c>
      <c r="CS554" s="430" t="b">
        <f t="shared" si="194"/>
        <v>1</v>
      </c>
      <c r="CT554" s="302" t="str">
        <f t="shared" si="198"/>
        <v/>
      </c>
      <c r="CU554" s="302" t="b">
        <f t="shared" si="199"/>
        <v>1</v>
      </c>
      <c r="CV554" s="319" t="b">
        <f t="shared" si="200"/>
        <v>0</v>
      </c>
      <c r="CW554" s="302" t="str">
        <f>'Forside og oppsummering'!$K$2</f>
        <v>20230131_1336</v>
      </c>
      <c r="CX554" s="302">
        <f t="shared" si="201"/>
        <v>6</v>
      </c>
      <c r="CY554" s="302" t="str">
        <f t="shared" si="202"/>
        <v/>
      </c>
      <c r="CZ554" s="435">
        <f t="shared" si="187"/>
        <v>0</v>
      </c>
      <c r="DA554" s="330">
        <f>'Forside og oppsummering'!$E$23</f>
        <v>0</v>
      </c>
      <c r="DB554" s="302" t="str">
        <f t="shared" si="188"/>
        <v>Prosjekt 8</v>
      </c>
      <c r="DC554" s="330" t="str">
        <f t="shared" si="189"/>
        <v>Samarbeidspartnere i tjenesteutviklingsprosjekt 8.</v>
      </c>
      <c r="DD554" s="431" t="str">
        <f t="shared" si="190"/>
        <v>P8.4a_end</v>
      </c>
      <c r="DE554" s="302" t="str">
        <f t="shared" si="191"/>
        <v>P_.4a_end</v>
      </c>
      <c r="DF554" s="302" t="str">
        <f t="shared" si="192"/>
        <v/>
      </c>
      <c r="DG554" s="328">
        <v>0</v>
      </c>
      <c r="DH554" s="328">
        <v>0</v>
      </c>
      <c r="DI554" s="328">
        <v>0</v>
      </c>
      <c r="DJ554" s="328">
        <v>0</v>
      </c>
      <c r="DK554" s="328">
        <v>0</v>
      </c>
      <c r="DL554" s="328">
        <v>0</v>
      </c>
      <c r="DM554" s="328">
        <v>0</v>
      </c>
      <c r="DN554" s="328">
        <v>0</v>
      </c>
      <c r="DO554" s="328" t="str">
        <v>20230131_1336</v>
      </c>
      <c r="DP554" s="328">
        <v>6</v>
      </c>
      <c r="EW554" s="275">
        <v>552</v>
      </c>
    </row>
    <row r="555" spans="81:153" x14ac:dyDescent="0.3">
      <c r="CC555" s="302">
        <f>FIND(" ",CC554)</f>
        <v>5</v>
      </c>
      <c r="CD555" s="315" t="str">
        <f>LEFT(CC554,CC555)</f>
        <v xml:space="preserve">P8.5 </v>
      </c>
      <c r="CE555" s="315" t="str">
        <f>RIGHT(CC554,LEN(CC554)-CC555-1)</f>
        <v>Alle estimerte kostnader for tjenesteutviklingsprosjektet (I året det søkes for)</v>
      </c>
      <c r="CF555" s="315"/>
      <c r="CG555" s="315"/>
      <c r="CH555" s="315"/>
      <c r="CI555" s="315"/>
      <c r="CJ555" s="315"/>
      <c r="CK555" s="315"/>
      <c r="CL555" s="315"/>
      <c r="CM555" s="315"/>
      <c r="CN555" s="315"/>
      <c r="CO555" s="319" t="b">
        <f t="shared" si="195"/>
        <v>1</v>
      </c>
      <c r="CP555" s="319" t="b">
        <f t="shared" si="196"/>
        <v>0</v>
      </c>
      <c r="CQ555" s="319" t="b">
        <f t="shared" si="197"/>
        <v>0</v>
      </c>
      <c r="CR555" s="319" t="b">
        <f t="shared" si="193"/>
        <v>0</v>
      </c>
      <c r="CS555" s="430" t="b">
        <f t="shared" si="194"/>
        <v>0</v>
      </c>
      <c r="CT555" s="302" t="str">
        <f t="shared" si="198"/>
        <v/>
      </c>
      <c r="CU555" s="302" t="b">
        <f t="shared" si="199"/>
        <v>1</v>
      </c>
      <c r="CV555" s="319" t="b">
        <f t="shared" si="200"/>
        <v>0</v>
      </c>
      <c r="CW555" s="302" t="str">
        <f>'Forside og oppsummering'!$K$2</f>
        <v>20230131_1336</v>
      </c>
      <c r="CX555" s="302">
        <f t="shared" si="201"/>
        <v>2</v>
      </c>
      <c r="CY555" s="302" t="str">
        <f t="shared" si="202"/>
        <v/>
      </c>
      <c r="CZ555" s="435" t="str">
        <f t="shared" si="187"/>
        <v xml:space="preserve">P8.5 </v>
      </c>
      <c r="DA555" s="330">
        <f>'Forside og oppsummering'!$E$23</f>
        <v>0</v>
      </c>
      <c r="DB555" s="302" t="str">
        <f t="shared" si="188"/>
        <v>Prosjekt 8</v>
      </c>
      <c r="DC555" s="330" t="str">
        <f t="shared" si="189"/>
        <v>Alle estimerte kostnader for tjenesteutviklingsprosjektet (I året det søkes for)</v>
      </c>
      <c r="DD555" s="431" t="str">
        <f t="shared" si="190"/>
        <v xml:space="preserve">P8.5 </v>
      </c>
      <c r="DE555" s="302" t="str">
        <f t="shared" si="191"/>
        <v xml:space="preserve">P_.5 </v>
      </c>
      <c r="DF555" s="302">
        <f t="shared" si="192"/>
        <v>0</v>
      </c>
      <c r="DG555" s="328">
        <v>0</v>
      </c>
      <c r="DH555" s="328">
        <v>0</v>
      </c>
      <c r="DI555" s="328">
        <v>0</v>
      </c>
      <c r="DJ555" s="328">
        <v>0</v>
      </c>
      <c r="DK555" s="328">
        <v>0</v>
      </c>
      <c r="DL555" s="328">
        <v>0</v>
      </c>
      <c r="DM555" s="328">
        <v>0</v>
      </c>
      <c r="DN555" s="328">
        <v>0</v>
      </c>
      <c r="DO555" s="328" t="str">
        <v>20230131_1336</v>
      </c>
      <c r="DP555" s="328">
        <v>2</v>
      </c>
      <c r="EW555" s="275">
        <v>553</v>
      </c>
    </row>
    <row r="556" spans="81:153" x14ac:dyDescent="0.3">
      <c r="CD556" s="315" cm="1">
        <f t="array" ref="CD556:CF563">'Prosjekt 8'!$C$52:$E$59</f>
        <v>0</v>
      </c>
      <c r="CE556" s="315" t="str">
        <v>P8.5a</v>
      </c>
      <c r="CF556" s="315" t="str">
        <v>Lønnsutgifter med sosiale utgifter</v>
      </c>
      <c r="CG556" s="315"/>
      <c r="CH556" s="315"/>
      <c r="CI556" s="315"/>
      <c r="CJ556" s="315"/>
      <c r="CK556" s="315"/>
      <c r="CL556" s="315"/>
      <c r="CM556" s="315"/>
      <c r="CN556" s="315" cm="1">
        <f t="array" ref="CN556:CN568">'Prosjekt 8'!$F$52:$F$64</f>
        <v>0</v>
      </c>
      <c r="CO556" s="319" t="b">
        <f t="shared" si="195"/>
        <v>0</v>
      </c>
      <c r="CP556" s="319" t="b">
        <f t="shared" si="196"/>
        <v>0</v>
      </c>
      <c r="CQ556" s="319" t="b">
        <f t="shared" si="197"/>
        <v>0</v>
      </c>
      <c r="CR556" s="319" t="b">
        <f t="shared" si="193"/>
        <v>0</v>
      </c>
      <c r="CS556" s="430" t="b">
        <f t="shared" si="194"/>
        <v>0</v>
      </c>
      <c r="CT556" s="302" t="str">
        <f t="shared" si="198"/>
        <v/>
      </c>
      <c r="CU556" s="302" t="b">
        <f t="shared" si="199"/>
        <v>1</v>
      </c>
      <c r="CV556" s="319" t="b">
        <f t="shared" si="200"/>
        <v>0</v>
      </c>
      <c r="CW556" s="302" t="str">
        <f>'Forside og oppsummering'!$K$2</f>
        <v>20230131_1336</v>
      </c>
      <c r="CX556" s="302">
        <f t="shared" si="201"/>
        <v>4</v>
      </c>
      <c r="CY556" s="302" t="str">
        <f t="shared" si="202"/>
        <v/>
      </c>
      <c r="CZ556" s="435" t="str">
        <f t="shared" si="187"/>
        <v>P8.5a</v>
      </c>
      <c r="DA556" s="330">
        <f>'Forside og oppsummering'!$E$23</f>
        <v>0</v>
      </c>
      <c r="DB556" s="302" t="str">
        <f t="shared" si="188"/>
        <v>Prosjekt 8</v>
      </c>
      <c r="DC556" s="330" t="str">
        <f t="shared" si="189"/>
        <v>Alle estimerte kostnader for tjenesteutviklingsprosjektet (I året det søkes for)</v>
      </c>
      <c r="DD556" s="431" t="str">
        <f t="shared" si="190"/>
        <v>P8.5a</v>
      </c>
      <c r="DE556" s="302" t="str">
        <f t="shared" si="191"/>
        <v>P_.5a</v>
      </c>
      <c r="DF556" s="302" t="str">
        <f t="shared" si="192"/>
        <v>Lønnsutgifter med sosiale utgifter</v>
      </c>
      <c r="DG556" s="328">
        <v>0</v>
      </c>
      <c r="DH556" s="328">
        <v>0</v>
      </c>
      <c r="DI556" s="328">
        <v>0</v>
      </c>
      <c r="DJ556" s="328">
        <v>0</v>
      </c>
      <c r="DK556" s="328">
        <v>0</v>
      </c>
      <c r="DL556" s="328">
        <v>0</v>
      </c>
      <c r="DM556" s="328">
        <v>0</v>
      </c>
      <c r="DN556" s="328">
        <v>0</v>
      </c>
      <c r="DO556" s="328" t="str">
        <v>20230131_1336</v>
      </c>
      <c r="DP556" s="328">
        <v>4</v>
      </c>
      <c r="EW556" s="436">
        <v>554</v>
      </c>
    </row>
    <row r="557" spans="81:153" x14ac:dyDescent="0.3">
      <c r="CD557" s="315">
        <v>0</v>
      </c>
      <c r="CE557" s="315" t="str">
        <v>P8.5b</v>
      </c>
      <c r="CF557" s="315" t="str">
        <v>Reiseutgifter, arrangement, møter, konferanser</v>
      </c>
      <c r="CG557" s="315"/>
      <c r="CH557" s="315"/>
      <c r="CI557" s="315"/>
      <c r="CJ557" s="315"/>
      <c r="CK557" s="315"/>
      <c r="CL557" s="315"/>
      <c r="CM557" s="315"/>
      <c r="CN557" s="315">
        <v>0</v>
      </c>
      <c r="CO557" s="319" t="b">
        <f t="shared" si="195"/>
        <v>0</v>
      </c>
      <c r="CP557" s="319" t="b">
        <f t="shared" si="196"/>
        <v>0</v>
      </c>
      <c r="CQ557" s="319" t="b">
        <f t="shared" si="197"/>
        <v>0</v>
      </c>
      <c r="CR557" s="319" t="b">
        <f t="shared" si="193"/>
        <v>0</v>
      </c>
      <c r="CS557" s="430" t="b">
        <f t="shared" si="194"/>
        <v>0</v>
      </c>
      <c r="CT557" s="302" t="str">
        <f t="shared" si="198"/>
        <v/>
      </c>
      <c r="CU557" s="302" t="b">
        <f t="shared" si="199"/>
        <v>1</v>
      </c>
      <c r="CV557" s="319" t="b">
        <f t="shared" si="200"/>
        <v>0</v>
      </c>
      <c r="CW557" s="302" t="str">
        <f>'Forside og oppsummering'!$K$2</f>
        <v>20230131_1336</v>
      </c>
      <c r="CX557" s="302">
        <f t="shared" si="201"/>
        <v>4</v>
      </c>
      <c r="CY557" s="302" t="str">
        <f t="shared" si="202"/>
        <v/>
      </c>
      <c r="CZ557" s="435" t="str">
        <f t="shared" si="187"/>
        <v>P8.5b</v>
      </c>
      <c r="DA557" s="330">
        <f>'Forside og oppsummering'!$E$23</f>
        <v>0</v>
      </c>
      <c r="DB557" s="302" t="str">
        <f t="shared" si="188"/>
        <v>Prosjekt 8</v>
      </c>
      <c r="DC557" s="330" t="str">
        <f t="shared" si="189"/>
        <v>Alle estimerte kostnader for tjenesteutviklingsprosjektet (I året det søkes for)</v>
      </c>
      <c r="DD557" s="431" t="str">
        <f t="shared" si="190"/>
        <v>P8.5b</v>
      </c>
      <c r="DE557" s="302" t="str">
        <f t="shared" si="191"/>
        <v>P_.5b</v>
      </c>
      <c r="DF557" s="302" t="str">
        <f t="shared" si="192"/>
        <v>Reiseutgifter, arrangement, møter, konferanser</v>
      </c>
      <c r="DG557" s="328">
        <v>0</v>
      </c>
      <c r="DH557" s="328">
        <v>0</v>
      </c>
      <c r="DI557" s="328">
        <v>0</v>
      </c>
      <c r="DJ557" s="328">
        <v>0</v>
      </c>
      <c r="DK557" s="328">
        <v>0</v>
      </c>
      <c r="DL557" s="328">
        <v>0</v>
      </c>
      <c r="DM557" s="328">
        <v>0</v>
      </c>
      <c r="DN557" s="328">
        <v>0</v>
      </c>
      <c r="DO557" s="328" t="str">
        <v>20230131_1336</v>
      </c>
      <c r="DP557" s="328">
        <v>4</v>
      </c>
      <c r="EW557" s="275">
        <v>555</v>
      </c>
    </row>
    <row r="558" spans="81:153" x14ac:dyDescent="0.3">
      <c r="CD558" s="315">
        <v>0</v>
      </c>
      <c r="CE558" s="315" t="str">
        <v>P8.5c</v>
      </c>
      <c r="CF558" s="315" t="str">
        <v>Konsulenttjenester</v>
      </c>
      <c r="CG558" s="315"/>
      <c r="CH558" s="315"/>
      <c r="CI558" s="315"/>
      <c r="CJ558" s="315"/>
      <c r="CK558" s="315"/>
      <c r="CL558" s="315"/>
      <c r="CM558" s="315"/>
      <c r="CN558" s="315">
        <v>0</v>
      </c>
      <c r="CO558" s="319" t="b">
        <f t="shared" si="195"/>
        <v>0</v>
      </c>
      <c r="CP558" s="319" t="b">
        <f t="shared" si="196"/>
        <v>0</v>
      </c>
      <c r="CQ558" s="319" t="b">
        <f t="shared" si="197"/>
        <v>0</v>
      </c>
      <c r="CR558" s="319" t="b">
        <f t="shared" si="193"/>
        <v>0</v>
      </c>
      <c r="CS558" s="430" t="b">
        <f t="shared" si="194"/>
        <v>0</v>
      </c>
      <c r="CT558" s="302" t="str">
        <f t="shared" si="198"/>
        <v/>
      </c>
      <c r="CU558" s="302" t="b">
        <f t="shared" si="199"/>
        <v>1</v>
      </c>
      <c r="CV558" s="319" t="b">
        <f t="shared" si="200"/>
        <v>0</v>
      </c>
      <c r="CW558" s="302" t="str">
        <f>'Forside og oppsummering'!$K$2</f>
        <v>20230131_1336</v>
      </c>
      <c r="CX558" s="302">
        <f t="shared" si="201"/>
        <v>4</v>
      </c>
      <c r="CY558" s="302" t="str">
        <f t="shared" si="202"/>
        <v/>
      </c>
      <c r="CZ558" s="435" t="str">
        <f t="shared" si="187"/>
        <v>P8.5c</v>
      </c>
      <c r="DA558" s="330">
        <f>'Forside og oppsummering'!$E$23</f>
        <v>0</v>
      </c>
      <c r="DB558" s="302" t="str">
        <f t="shared" si="188"/>
        <v>Prosjekt 8</v>
      </c>
      <c r="DC558" s="330" t="str">
        <f t="shared" si="189"/>
        <v>Alle estimerte kostnader for tjenesteutviklingsprosjektet (I året det søkes for)</v>
      </c>
      <c r="DD558" s="431" t="str">
        <f t="shared" si="190"/>
        <v>P8.5c</v>
      </c>
      <c r="DE558" s="302" t="str">
        <f t="shared" si="191"/>
        <v>P_.5c</v>
      </c>
      <c r="DF558" s="302" t="str">
        <f t="shared" si="192"/>
        <v>Konsulenttjenester</v>
      </c>
      <c r="DG558" s="328">
        <v>0</v>
      </c>
      <c r="DH558" s="328">
        <v>0</v>
      </c>
      <c r="DI558" s="328">
        <v>0</v>
      </c>
      <c r="DJ558" s="328">
        <v>0</v>
      </c>
      <c r="DK558" s="328">
        <v>0</v>
      </c>
      <c r="DL558" s="328">
        <v>0</v>
      </c>
      <c r="DM558" s="328">
        <v>0</v>
      </c>
      <c r="DN558" s="328">
        <v>0</v>
      </c>
      <c r="DO558" s="328" t="str">
        <v>20230131_1336</v>
      </c>
      <c r="DP558" s="328">
        <v>4</v>
      </c>
      <c r="EW558" s="275">
        <v>556</v>
      </c>
    </row>
    <row r="559" spans="81:153" x14ac:dyDescent="0.3">
      <c r="CD559" s="315">
        <v>0</v>
      </c>
      <c r="CE559" s="315" t="str">
        <v>P8.5d</v>
      </c>
      <c r="CF559" s="315" t="str">
        <v>Trykking, publikasjoner, kunngjøringer, utsending og distribusjonskostnader</v>
      </c>
      <c r="CG559" s="315"/>
      <c r="CH559" s="315"/>
      <c r="CI559" s="315"/>
      <c r="CJ559" s="315"/>
      <c r="CK559" s="315"/>
      <c r="CL559" s="315"/>
      <c r="CM559" s="315"/>
      <c r="CN559" s="315">
        <v>0</v>
      </c>
      <c r="CO559" s="319" t="b">
        <f t="shared" si="195"/>
        <v>0</v>
      </c>
      <c r="CP559" s="319" t="b">
        <f t="shared" si="196"/>
        <v>0</v>
      </c>
      <c r="CQ559" s="319" t="b">
        <f t="shared" si="197"/>
        <v>0</v>
      </c>
      <c r="CR559" s="319" t="b">
        <f t="shared" si="193"/>
        <v>0</v>
      </c>
      <c r="CS559" s="430" t="b">
        <f t="shared" si="194"/>
        <v>0</v>
      </c>
      <c r="CT559" s="302" t="str">
        <f t="shared" si="198"/>
        <v/>
      </c>
      <c r="CU559" s="302" t="b">
        <f t="shared" si="199"/>
        <v>1</v>
      </c>
      <c r="CV559" s="319" t="b">
        <f t="shared" si="200"/>
        <v>0</v>
      </c>
      <c r="CW559" s="302" t="str">
        <f>'Forside og oppsummering'!$K$2</f>
        <v>20230131_1336</v>
      </c>
      <c r="CX559" s="302">
        <f t="shared" si="201"/>
        <v>4</v>
      </c>
      <c r="CY559" s="302" t="str">
        <f t="shared" si="202"/>
        <v/>
      </c>
      <c r="CZ559" s="435" t="str">
        <f t="shared" si="187"/>
        <v>P8.5d</v>
      </c>
      <c r="DA559" s="330">
        <f>'Forside og oppsummering'!$E$23</f>
        <v>0</v>
      </c>
      <c r="DB559" s="302" t="str">
        <f t="shared" si="188"/>
        <v>Prosjekt 8</v>
      </c>
      <c r="DC559" s="330" t="str">
        <f t="shared" si="189"/>
        <v>Alle estimerte kostnader for tjenesteutviklingsprosjektet (I året det søkes for)</v>
      </c>
      <c r="DD559" s="431" t="str">
        <f t="shared" si="190"/>
        <v>P8.5d</v>
      </c>
      <c r="DE559" s="302" t="str">
        <f t="shared" si="191"/>
        <v>P_.5d</v>
      </c>
      <c r="DF559" s="302" t="str">
        <f t="shared" si="192"/>
        <v>Trykking, publikasjoner, kunngjøringer, utsending og distribusjonskostnader</v>
      </c>
      <c r="DG559" s="328">
        <v>0</v>
      </c>
      <c r="DH559" s="328">
        <v>0</v>
      </c>
      <c r="DI559" s="328">
        <v>0</v>
      </c>
      <c r="DJ559" s="328">
        <v>0</v>
      </c>
      <c r="DK559" s="328">
        <v>0</v>
      </c>
      <c r="DL559" s="328">
        <v>0</v>
      </c>
      <c r="DM559" s="328">
        <v>0</v>
      </c>
      <c r="DN559" s="328">
        <v>0</v>
      </c>
      <c r="DO559" s="328" t="str">
        <v>20230131_1336</v>
      </c>
      <c r="DP559" s="328">
        <v>4</v>
      </c>
      <c r="EW559" s="275">
        <v>557</v>
      </c>
    </row>
    <row r="560" spans="81:153" x14ac:dyDescent="0.3">
      <c r="CD560" s="315">
        <v>0</v>
      </c>
      <c r="CE560" s="315" t="str">
        <v>P8.5e</v>
      </c>
      <c r="CF560" s="315" t="str">
        <v>Investeringer/ inventar/ utstyr.
Kontroller i kunngjøringen om det gis tilskudd til dette</v>
      </c>
      <c r="CG560" s="315"/>
      <c r="CH560" s="315"/>
      <c r="CI560" s="315"/>
      <c r="CJ560" s="315"/>
      <c r="CK560" s="315"/>
      <c r="CL560" s="315"/>
      <c r="CM560" s="315"/>
      <c r="CN560" s="315">
        <v>0</v>
      </c>
      <c r="CO560" s="319" t="b">
        <f t="shared" si="195"/>
        <v>0</v>
      </c>
      <c r="CP560" s="319" t="b">
        <f t="shared" si="196"/>
        <v>0</v>
      </c>
      <c r="CQ560" s="319" t="b">
        <f t="shared" si="197"/>
        <v>0</v>
      </c>
      <c r="CR560" s="319" t="b">
        <f t="shared" si="193"/>
        <v>0</v>
      </c>
      <c r="CS560" s="430" t="b">
        <f t="shared" si="194"/>
        <v>0</v>
      </c>
      <c r="CT560" s="302" t="str">
        <f t="shared" si="198"/>
        <v/>
      </c>
      <c r="CU560" s="302" t="b">
        <f t="shared" si="199"/>
        <v>1</v>
      </c>
      <c r="CV560" s="319" t="b">
        <f t="shared" si="200"/>
        <v>0</v>
      </c>
      <c r="CW560" s="302" t="str">
        <f>'Forside og oppsummering'!$K$2</f>
        <v>20230131_1336</v>
      </c>
      <c r="CX560" s="302">
        <f t="shared" si="201"/>
        <v>4</v>
      </c>
      <c r="CY560" s="302" t="str">
        <f t="shared" si="202"/>
        <v/>
      </c>
      <c r="CZ560" s="435" t="str">
        <f t="shared" si="187"/>
        <v>P8.5e</v>
      </c>
      <c r="DA560" s="330">
        <f>'Forside og oppsummering'!$E$23</f>
        <v>0</v>
      </c>
      <c r="DB560" s="302" t="str">
        <f t="shared" si="188"/>
        <v>Prosjekt 8</v>
      </c>
      <c r="DC560" s="330" t="str">
        <f t="shared" si="189"/>
        <v>Alle estimerte kostnader for tjenesteutviklingsprosjektet (I året det søkes for)</v>
      </c>
      <c r="DD560" s="431" t="str">
        <f t="shared" si="190"/>
        <v>P8.5e</v>
      </c>
      <c r="DE560" s="302" t="str">
        <f t="shared" si="191"/>
        <v>P_.5e</v>
      </c>
      <c r="DF560" s="302" t="str">
        <f t="shared" si="192"/>
        <v>Investeringer/ inventar/ utstyr.
Kontroller i kunngjøringen om det gis tilskudd til dette</v>
      </c>
      <c r="DG560" s="328">
        <v>0</v>
      </c>
      <c r="DH560" s="328">
        <v>0</v>
      </c>
      <c r="DI560" s="328">
        <v>0</v>
      </c>
      <c r="DJ560" s="328">
        <v>0</v>
      </c>
      <c r="DK560" s="328">
        <v>0</v>
      </c>
      <c r="DL560" s="328">
        <v>0</v>
      </c>
      <c r="DM560" s="328">
        <v>0</v>
      </c>
      <c r="DN560" s="328">
        <v>0</v>
      </c>
      <c r="DO560" s="328" t="str">
        <v>20230131_1336</v>
      </c>
      <c r="DP560" s="328">
        <v>4</v>
      </c>
      <c r="EW560" s="436">
        <v>558</v>
      </c>
    </row>
    <row r="561" spans="81:153" x14ac:dyDescent="0.3">
      <c r="CD561" s="315">
        <v>0</v>
      </c>
      <c r="CE561" s="315" t="str">
        <v>P8.5f</v>
      </c>
      <c r="CF561" s="315" t="str">
        <v>Driftsutgifter, forbruksmateriell og kontortjenester
inkludert lokaler og energi</v>
      </c>
      <c r="CG561" s="315"/>
      <c r="CH561" s="315"/>
      <c r="CI561" s="315"/>
      <c r="CJ561" s="315"/>
      <c r="CK561" s="315"/>
      <c r="CL561" s="315"/>
      <c r="CM561" s="315"/>
      <c r="CN561" s="315">
        <v>0</v>
      </c>
      <c r="CO561" s="319" t="b">
        <f t="shared" si="195"/>
        <v>0</v>
      </c>
      <c r="CP561" s="319" t="b">
        <f t="shared" si="196"/>
        <v>0</v>
      </c>
      <c r="CQ561" s="319" t="b">
        <f t="shared" si="197"/>
        <v>0</v>
      </c>
      <c r="CR561" s="319" t="b">
        <f t="shared" si="193"/>
        <v>0</v>
      </c>
      <c r="CS561" s="430" t="b">
        <f t="shared" si="194"/>
        <v>0</v>
      </c>
      <c r="CT561" s="302" t="str">
        <f t="shared" si="198"/>
        <v/>
      </c>
      <c r="CU561" s="302" t="b">
        <f t="shared" si="199"/>
        <v>1</v>
      </c>
      <c r="CV561" s="319" t="b">
        <f t="shared" si="200"/>
        <v>0</v>
      </c>
      <c r="CW561" s="302" t="str">
        <f>'Forside og oppsummering'!$K$2</f>
        <v>20230131_1336</v>
      </c>
      <c r="CX561" s="302">
        <f t="shared" si="201"/>
        <v>4</v>
      </c>
      <c r="CY561" s="302" t="str">
        <f t="shared" si="202"/>
        <v/>
      </c>
      <c r="CZ561" s="435" t="str">
        <f t="shared" si="187"/>
        <v>P8.5f</v>
      </c>
      <c r="DA561" s="330">
        <f>'Forside og oppsummering'!$E$23</f>
        <v>0</v>
      </c>
      <c r="DB561" s="302" t="str">
        <f t="shared" si="188"/>
        <v>Prosjekt 8</v>
      </c>
      <c r="DC561" s="330" t="str">
        <f t="shared" si="189"/>
        <v>Alle estimerte kostnader for tjenesteutviklingsprosjektet (I året det søkes for)</v>
      </c>
      <c r="DD561" s="431" t="str">
        <f t="shared" si="190"/>
        <v>P8.5f</v>
      </c>
      <c r="DE561" s="302" t="str">
        <f t="shared" si="191"/>
        <v>P_.5f</v>
      </c>
      <c r="DF561" s="302" t="str">
        <f t="shared" si="192"/>
        <v>Driftsutgifter, forbruksmateriell og kontortjenester
inkludert lokaler og energi</v>
      </c>
      <c r="DG561" s="328">
        <v>0</v>
      </c>
      <c r="DH561" s="328">
        <v>0</v>
      </c>
      <c r="DI561" s="328">
        <v>0</v>
      </c>
      <c r="DJ561" s="328">
        <v>0</v>
      </c>
      <c r="DK561" s="328">
        <v>0</v>
      </c>
      <c r="DL561" s="328">
        <v>0</v>
      </c>
      <c r="DM561" s="328">
        <v>0</v>
      </c>
      <c r="DN561" s="328">
        <v>0</v>
      </c>
      <c r="DO561" s="328" t="str">
        <v>20230131_1336</v>
      </c>
      <c r="DP561" s="328">
        <v>4</v>
      </c>
      <c r="EW561" s="275">
        <v>559</v>
      </c>
    </row>
    <row r="562" spans="81:153" x14ac:dyDescent="0.3">
      <c r="CD562" s="315">
        <v>0</v>
      </c>
      <c r="CE562" s="315" t="str">
        <v>Andre utgifter (Spesifiser i rader nedenfor)</v>
      </c>
      <c r="CF562" s="315">
        <v>0</v>
      </c>
      <c r="CG562" s="315"/>
      <c r="CH562" s="315"/>
      <c r="CI562" s="315"/>
      <c r="CJ562" s="315"/>
      <c r="CK562" s="315"/>
      <c r="CL562" s="315"/>
      <c r="CM562" s="315"/>
      <c r="CN562" s="315">
        <v>0</v>
      </c>
      <c r="CO562" s="319" t="b">
        <f t="shared" si="195"/>
        <v>0</v>
      </c>
      <c r="CP562" s="319" t="b">
        <f t="shared" si="196"/>
        <v>0</v>
      </c>
      <c r="CQ562" s="319" t="b">
        <f t="shared" si="197"/>
        <v>0</v>
      </c>
      <c r="CR562" s="319" t="b">
        <f t="shared" si="193"/>
        <v>1</v>
      </c>
      <c r="CS562" s="430" t="b">
        <f t="shared" si="194"/>
        <v>0</v>
      </c>
      <c r="CT562" s="302" t="str">
        <f t="shared" si="198"/>
        <v/>
      </c>
      <c r="CU562" s="302" t="b">
        <f t="shared" si="199"/>
        <v>1</v>
      </c>
      <c r="CV562" s="319" t="b">
        <f t="shared" si="200"/>
        <v>0</v>
      </c>
      <c r="CW562" s="302" t="str">
        <f>'Forside og oppsummering'!$K$2</f>
        <v>20230131_1336</v>
      </c>
      <c r="CX562" s="302">
        <f t="shared" si="201"/>
        <v>4</v>
      </c>
      <c r="CY562" s="302" t="str">
        <f t="shared" si="202"/>
        <v/>
      </c>
      <c r="CZ562" s="435" t="str">
        <f t="shared" si="187"/>
        <v>Andre utgifter (Spesifiser i rader nedenfor)</v>
      </c>
      <c r="DA562" s="330">
        <f>'Forside og oppsummering'!$E$23</f>
        <v>0</v>
      </c>
      <c r="DB562" s="302" t="str">
        <f t="shared" si="188"/>
        <v>Prosjekt 8</v>
      </c>
      <c r="DC562" s="330" t="str">
        <f t="shared" si="189"/>
        <v>Alle estimerte kostnader for tjenesteutviklingsprosjektet (I året det søkes for)</v>
      </c>
      <c r="DD562" s="431" t="str">
        <f t="shared" si="190"/>
        <v>Andre utgifter (Spesifiser i rader nedenfor)</v>
      </c>
      <c r="DE562" s="302" t="str">
        <f t="shared" si="191"/>
        <v>P_dre utgifter (Spesifiser i rader nedenfor)</v>
      </c>
      <c r="DF562" s="302">
        <f t="shared" si="192"/>
        <v>0</v>
      </c>
      <c r="DG562" s="328">
        <v>0</v>
      </c>
      <c r="DH562" s="328">
        <v>0</v>
      </c>
      <c r="DI562" s="328">
        <v>0</v>
      </c>
      <c r="DJ562" s="328">
        <v>0</v>
      </c>
      <c r="DK562" s="328">
        <v>0</v>
      </c>
      <c r="DL562" s="328">
        <v>0</v>
      </c>
      <c r="DM562" s="328">
        <v>0</v>
      </c>
      <c r="DN562" s="328">
        <v>0</v>
      </c>
      <c r="DO562" s="328" t="str">
        <v>20230131_1336</v>
      </c>
      <c r="DP562" s="328">
        <v>4</v>
      </c>
      <c r="EW562" s="275">
        <v>560</v>
      </c>
    </row>
    <row r="563" spans="81:153" x14ac:dyDescent="0.3">
      <c r="CD563" s="315">
        <v>0</v>
      </c>
      <c r="CE563" s="315">
        <v>0</v>
      </c>
      <c r="CF563" s="315" t="str">
        <v>Kostnadsbetegnelse:</v>
      </c>
      <c r="CG563" s="315"/>
      <c r="CH563" s="315"/>
      <c r="CI563" s="315"/>
      <c r="CJ563" s="315"/>
      <c r="CK563" s="315"/>
      <c r="CL563" s="315"/>
      <c r="CM563" s="315"/>
      <c r="CN563" s="315" t="str">
        <v>Beløp:</v>
      </c>
      <c r="CO563" s="319" t="b">
        <f t="shared" si="195"/>
        <v>0</v>
      </c>
      <c r="CP563" s="319" t="b">
        <f t="shared" si="196"/>
        <v>0</v>
      </c>
      <c r="CQ563" s="319" t="b">
        <f t="shared" si="197"/>
        <v>0</v>
      </c>
      <c r="CR563" s="319" t="b">
        <f t="shared" si="193"/>
        <v>1</v>
      </c>
      <c r="CS563" s="430" t="b">
        <f t="shared" si="194"/>
        <v>0</v>
      </c>
      <c r="CT563" s="302" t="str">
        <f t="shared" si="198"/>
        <v/>
      </c>
      <c r="CU563" s="302" t="b">
        <f t="shared" si="199"/>
        <v>1</v>
      </c>
      <c r="CV563" s="319" t="b">
        <f t="shared" si="200"/>
        <v>0</v>
      </c>
      <c r="CW563" s="302" t="str">
        <f>'Forside og oppsummering'!$K$2</f>
        <v>20230131_1336</v>
      </c>
      <c r="CX563" s="302">
        <f t="shared" si="201"/>
        <v>4</v>
      </c>
      <c r="CY563" s="302" t="str">
        <f t="shared" si="202"/>
        <v/>
      </c>
      <c r="CZ563" s="435">
        <f t="shared" si="187"/>
        <v>0</v>
      </c>
      <c r="DA563" s="330">
        <f>'Forside og oppsummering'!$E$23</f>
        <v>0</v>
      </c>
      <c r="DB563" s="302" t="str">
        <f t="shared" si="188"/>
        <v>Prosjekt 8</v>
      </c>
      <c r="DC563" s="330" t="str">
        <f t="shared" si="189"/>
        <v>Alle estimerte kostnader for tjenesteutviklingsprosjektet (I året det søkes for)</v>
      </c>
      <c r="DD563" s="431">
        <f t="shared" si="190"/>
        <v>0</v>
      </c>
      <c r="DE563" s="302" t="e">
        <f t="shared" si="191"/>
        <v>#VALUE!</v>
      </c>
      <c r="DF563" s="302" t="str">
        <f t="shared" si="192"/>
        <v>Kostnadsbetegnelse:</v>
      </c>
      <c r="DG563" s="328">
        <v>0</v>
      </c>
      <c r="DH563" s="328">
        <v>0</v>
      </c>
      <c r="DI563" s="328">
        <v>0</v>
      </c>
      <c r="DJ563" s="328">
        <v>0</v>
      </c>
      <c r="DK563" s="328">
        <v>0</v>
      </c>
      <c r="DL563" s="328">
        <v>0</v>
      </c>
      <c r="DM563" s="328">
        <v>0</v>
      </c>
      <c r="DN563" s="328" t="str">
        <v>Beløp:</v>
      </c>
      <c r="DO563" s="328" t="str">
        <v>20230131_1336</v>
      </c>
      <c r="DP563" s="328">
        <v>4</v>
      </c>
      <c r="EW563" s="275">
        <v>561</v>
      </c>
    </row>
    <row r="564" spans="81:153" x14ac:dyDescent="0.3">
      <c r="CD564" s="315" cm="1">
        <f t="array" ref="CD564:CF568">'Prosjekt 8'!$C$60:$E$64</f>
        <v>0</v>
      </c>
      <c r="CE564" s="315" t="str">
        <v>P8.5g</v>
      </c>
      <c r="CF564" s="315">
        <v>0</v>
      </c>
      <c r="CG564" s="315"/>
      <c r="CH564" s="315"/>
      <c r="CI564" s="315"/>
      <c r="CJ564" s="315"/>
      <c r="CK564" s="315"/>
      <c r="CL564" s="315"/>
      <c r="CM564" s="315"/>
      <c r="CN564" s="315">
        <v>0</v>
      </c>
      <c r="CO564" s="319" t="b">
        <f t="shared" si="195"/>
        <v>0</v>
      </c>
      <c r="CP564" s="319" t="b">
        <f t="shared" si="196"/>
        <v>0</v>
      </c>
      <c r="CQ564" s="319" t="b">
        <f t="shared" si="197"/>
        <v>0</v>
      </c>
      <c r="CR564" s="319" t="b">
        <f t="shared" si="193"/>
        <v>1</v>
      </c>
      <c r="CS564" s="430" t="b">
        <f t="shared" si="194"/>
        <v>0</v>
      </c>
      <c r="CT564" s="302" t="str">
        <f t="shared" si="198"/>
        <v/>
      </c>
      <c r="CU564" s="302" t="b">
        <f t="shared" si="199"/>
        <v>1</v>
      </c>
      <c r="CV564" s="319" t="b">
        <f t="shared" si="200"/>
        <v>0</v>
      </c>
      <c r="CW564" s="302" t="str">
        <f>'Forside og oppsummering'!$K$2</f>
        <v>20230131_1336</v>
      </c>
      <c r="CX564" s="302">
        <f t="shared" si="201"/>
        <v>4</v>
      </c>
      <c r="CY564" s="302" t="str">
        <f t="shared" si="202"/>
        <v/>
      </c>
      <c r="CZ564" s="435" t="str">
        <f t="shared" si="187"/>
        <v>P8.5g</v>
      </c>
      <c r="DA564" s="330">
        <f>'Forside og oppsummering'!$E$23</f>
        <v>0</v>
      </c>
      <c r="DB564" s="302" t="str">
        <f t="shared" si="188"/>
        <v>Prosjekt 8</v>
      </c>
      <c r="DC564" s="330" t="str">
        <f t="shared" si="189"/>
        <v>Alle estimerte kostnader for tjenesteutviklingsprosjektet (I året det søkes for)</v>
      </c>
      <c r="DD564" s="431" t="str">
        <f t="shared" si="190"/>
        <v>P8.5g</v>
      </c>
      <c r="DE564" s="302" t="str">
        <f t="shared" si="191"/>
        <v>P_.5g</v>
      </c>
      <c r="DF564" s="302">
        <f t="shared" si="192"/>
        <v>0</v>
      </c>
      <c r="DG564" s="328">
        <v>0</v>
      </c>
      <c r="DH564" s="328">
        <v>0</v>
      </c>
      <c r="DI564" s="328">
        <v>0</v>
      </c>
      <c r="DJ564" s="328">
        <v>0</v>
      </c>
      <c r="DK564" s="328">
        <v>0</v>
      </c>
      <c r="DL564" s="328">
        <v>0</v>
      </c>
      <c r="DM564" s="328">
        <v>0</v>
      </c>
      <c r="DN564" s="328">
        <v>0</v>
      </c>
      <c r="DO564" s="328" t="str">
        <v>20230131_1336</v>
      </c>
      <c r="DP564" s="328">
        <v>4</v>
      </c>
      <c r="EW564" s="436">
        <v>562</v>
      </c>
    </row>
    <row r="565" spans="81:153" x14ac:dyDescent="0.3">
      <c r="CD565" s="315">
        <v>0</v>
      </c>
      <c r="CE565" s="315" t="str">
        <v>P8.5h</v>
      </c>
      <c r="CF565" s="315">
        <v>0</v>
      </c>
      <c r="CG565" s="315"/>
      <c r="CH565" s="315"/>
      <c r="CI565" s="315"/>
      <c r="CJ565" s="315"/>
      <c r="CK565" s="315"/>
      <c r="CL565" s="315"/>
      <c r="CM565" s="315"/>
      <c r="CN565" s="315">
        <v>0</v>
      </c>
      <c r="CO565" s="319" t="b">
        <f t="shared" si="195"/>
        <v>0</v>
      </c>
      <c r="CP565" s="319" t="b">
        <f t="shared" si="196"/>
        <v>0</v>
      </c>
      <c r="CQ565" s="319" t="b">
        <f t="shared" si="197"/>
        <v>0</v>
      </c>
      <c r="CR565" s="319" t="b">
        <f t="shared" si="193"/>
        <v>1</v>
      </c>
      <c r="CS565" s="430" t="b">
        <f t="shared" si="194"/>
        <v>0</v>
      </c>
      <c r="CT565" s="302" t="str">
        <f t="shared" si="198"/>
        <v/>
      </c>
      <c r="CU565" s="302" t="b">
        <f t="shared" si="199"/>
        <v>1</v>
      </c>
      <c r="CV565" s="319" t="b">
        <f t="shared" si="200"/>
        <v>0</v>
      </c>
      <c r="CW565" s="302" t="str">
        <f>'Forside og oppsummering'!$K$2</f>
        <v>20230131_1336</v>
      </c>
      <c r="CX565" s="302">
        <f t="shared" si="201"/>
        <v>4</v>
      </c>
      <c r="CY565" s="302" t="str">
        <f t="shared" si="202"/>
        <v/>
      </c>
      <c r="CZ565" s="435" t="str">
        <f t="shared" si="187"/>
        <v>P8.5h</v>
      </c>
      <c r="DA565" s="330">
        <f>'Forside og oppsummering'!$E$23</f>
        <v>0</v>
      </c>
      <c r="DB565" s="302" t="str">
        <f t="shared" si="188"/>
        <v>Prosjekt 8</v>
      </c>
      <c r="DC565" s="330" t="str">
        <f t="shared" si="189"/>
        <v>Alle estimerte kostnader for tjenesteutviklingsprosjektet (I året det søkes for)</v>
      </c>
      <c r="DD565" s="431" t="str">
        <f t="shared" si="190"/>
        <v>P8.5h</v>
      </c>
      <c r="DE565" s="302" t="str">
        <f t="shared" si="191"/>
        <v>P_.5h</v>
      </c>
      <c r="DF565" s="302">
        <f t="shared" si="192"/>
        <v>0</v>
      </c>
      <c r="DG565" s="328">
        <v>0</v>
      </c>
      <c r="DH565" s="328">
        <v>0</v>
      </c>
      <c r="DI565" s="328">
        <v>0</v>
      </c>
      <c r="DJ565" s="328">
        <v>0</v>
      </c>
      <c r="DK565" s="328">
        <v>0</v>
      </c>
      <c r="DL565" s="328">
        <v>0</v>
      </c>
      <c r="DM565" s="328">
        <v>0</v>
      </c>
      <c r="DN565" s="328">
        <v>0</v>
      </c>
      <c r="DO565" s="328" t="str">
        <v>20230131_1336</v>
      </c>
      <c r="DP565" s="328">
        <v>4</v>
      </c>
      <c r="EW565" s="275">
        <v>563</v>
      </c>
    </row>
    <row r="566" spans="81:153" x14ac:dyDescent="0.3">
      <c r="CD566" s="315">
        <v>0</v>
      </c>
      <c r="CE566" s="315" t="str">
        <v>P8.5i</v>
      </c>
      <c r="CF566" s="315">
        <v>0</v>
      </c>
      <c r="CG566" s="315"/>
      <c r="CH566" s="315"/>
      <c r="CI566" s="315"/>
      <c r="CJ566" s="315"/>
      <c r="CK566" s="315"/>
      <c r="CL566" s="315"/>
      <c r="CM566" s="315"/>
      <c r="CN566" s="315">
        <v>0</v>
      </c>
      <c r="CO566" s="319" t="b">
        <f t="shared" si="195"/>
        <v>0</v>
      </c>
      <c r="CP566" s="319" t="b">
        <f t="shared" si="196"/>
        <v>0</v>
      </c>
      <c r="CQ566" s="319" t="b">
        <f t="shared" si="197"/>
        <v>0</v>
      </c>
      <c r="CR566" s="319" t="b">
        <f t="shared" si="193"/>
        <v>1</v>
      </c>
      <c r="CS566" s="430" t="b">
        <f t="shared" si="194"/>
        <v>0</v>
      </c>
      <c r="CT566" s="302" t="str">
        <f t="shared" si="198"/>
        <v/>
      </c>
      <c r="CU566" s="302" t="b">
        <f t="shared" si="199"/>
        <v>1</v>
      </c>
      <c r="CV566" s="319" t="b">
        <f t="shared" si="200"/>
        <v>0</v>
      </c>
      <c r="CW566" s="302" t="str">
        <f>'Forside og oppsummering'!$K$2</f>
        <v>20230131_1336</v>
      </c>
      <c r="CX566" s="302">
        <f t="shared" si="201"/>
        <v>4</v>
      </c>
      <c r="CY566" s="302" t="str">
        <f t="shared" si="202"/>
        <v/>
      </c>
      <c r="CZ566" s="435" t="str">
        <f t="shared" si="187"/>
        <v>P8.5i</v>
      </c>
      <c r="DA566" s="330">
        <f>'Forside og oppsummering'!$E$23</f>
        <v>0</v>
      </c>
      <c r="DB566" s="302" t="str">
        <f t="shared" si="188"/>
        <v>Prosjekt 8</v>
      </c>
      <c r="DC566" s="330" t="str">
        <f t="shared" si="189"/>
        <v>Alle estimerte kostnader for tjenesteutviklingsprosjektet (I året det søkes for)</v>
      </c>
      <c r="DD566" s="431" t="str">
        <f t="shared" si="190"/>
        <v>P8.5i</v>
      </c>
      <c r="DE566" s="302" t="str">
        <f t="shared" si="191"/>
        <v>P_.5i</v>
      </c>
      <c r="DF566" s="302">
        <f t="shared" si="192"/>
        <v>0</v>
      </c>
      <c r="DG566" s="328">
        <v>0</v>
      </c>
      <c r="DH566" s="328">
        <v>0</v>
      </c>
      <c r="DI566" s="328">
        <v>0</v>
      </c>
      <c r="DJ566" s="328">
        <v>0</v>
      </c>
      <c r="DK566" s="328">
        <v>0</v>
      </c>
      <c r="DL566" s="328">
        <v>0</v>
      </c>
      <c r="DM566" s="328">
        <v>0</v>
      </c>
      <c r="DN566" s="328">
        <v>0</v>
      </c>
      <c r="DO566" s="328" t="str">
        <v>20230131_1336</v>
      </c>
      <c r="DP566" s="328">
        <v>4</v>
      </c>
      <c r="EW566" s="275">
        <v>564</v>
      </c>
    </row>
    <row r="567" spans="81:153" x14ac:dyDescent="0.3">
      <c r="CD567" s="315">
        <v>0</v>
      </c>
      <c r="CE567" s="315" t="str">
        <v>P8.5j</v>
      </c>
      <c r="CF567" s="315">
        <v>0</v>
      </c>
      <c r="CG567" s="315"/>
      <c r="CH567" s="315"/>
      <c r="CI567" s="315"/>
      <c r="CJ567" s="315"/>
      <c r="CK567" s="315"/>
      <c r="CL567" s="315"/>
      <c r="CM567" s="315"/>
      <c r="CN567" s="315">
        <v>0</v>
      </c>
      <c r="CO567" s="319" t="b">
        <f t="shared" si="195"/>
        <v>0</v>
      </c>
      <c r="CP567" s="319" t="b">
        <f t="shared" si="196"/>
        <v>0</v>
      </c>
      <c r="CQ567" s="319" t="b">
        <f t="shared" si="197"/>
        <v>0</v>
      </c>
      <c r="CR567" s="319" t="b">
        <f t="shared" si="193"/>
        <v>1</v>
      </c>
      <c r="CS567" s="430" t="b">
        <f t="shared" si="194"/>
        <v>0</v>
      </c>
      <c r="CT567" s="302" t="str">
        <f t="shared" si="198"/>
        <v/>
      </c>
      <c r="CU567" s="302" t="b">
        <f t="shared" si="199"/>
        <v>1</v>
      </c>
      <c r="CV567" s="319" t="b">
        <f t="shared" si="200"/>
        <v>0</v>
      </c>
      <c r="CW567" s="302" t="str">
        <f>'Forside og oppsummering'!$K$2</f>
        <v>20230131_1336</v>
      </c>
      <c r="CX567" s="302">
        <f t="shared" si="201"/>
        <v>4</v>
      </c>
      <c r="CY567" s="302" t="str">
        <f t="shared" si="202"/>
        <v/>
      </c>
      <c r="CZ567" s="435" t="str">
        <f t="shared" si="187"/>
        <v>P8.5j</v>
      </c>
      <c r="DA567" s="330">
        <f>'Forside og oppsummering'!$E$23</f>
        <v>0</v>
      </c>
      <c r="DB567" s="302" t="str">
        <f t="shared" si="188"/>
        <v>Prosjekt 8</v>
      </c>
      <c r="DC567" s="330" t="str">
        <f t="shared" si="189"/>
        <v>Alle estimerte kostnader for tjenesteutviklingsprosjektet (I året det søkes for)</v>
      </c>
      <c r="DD567" s="431" t="str">
        <f t="shared" si="190"/>
        <v>P8.5j</v>
      </c>
      <c r="DE567" s="302" t="str">
        <f t="shared" si="191"/>
        <v>P_.5j</v>
      </c>
      <c r="DF567" s="302">
        <f t="shared" si="192"/>
        <v>0</v>
      </c>
      <c r="DG567" s="328">
        <v>0</v>
      </c>
      <c r="DH567" s="328">
        <v>0</v>
      </c>
      <c r="DI567" s="328">
        <v>0</v>
      </c>
      <c r="DJ567" s="328">
        <v>0</v>
      </c>
      <c r="DK567" s="328">
        <v>0</v>
      </c>
      <c r="DL567" s="328">
        <v>0</v>
      </c>
      <c r="DM567" s="328">
        <v>0</v>
      </c>
      <c r="DN567" s="328">
        <v>0</v>
      </c>
      <c r="DO567" s="328" t="str">
        <v>20230131_1336</v>
      </c>
      <c r="DP567" s="328">
        <v>4</v>
      </c>
      <c r="EW567" s="275">
        <v>565</v>
      </c>
    </row>
    <row r="568" spans="81:153" x14ac:dyDescent="0.3">
      <c r="CD568" s="315">
        <v>0</v>
      </c>
      <c r="CE568" s="315" t="str">
        <v>P8.5k</v>
      </c>
      <c r="CF568" s="315">
        <v>0</v>
      </c>
      <c r="CG568" s="315"/>
      <c r="CH568" s="315"/>
      <c r="CI568" s="315"/>
      <c r="CJ568" s="315"/>
      <c r="CK568" s="315"/>
      <c r="CL568" s="315"/>
      <c r="CM568" s="315"/>
      <c r="CN568" s="315">
        <v>0</v>
      </c>
      <c r="CO568" s="319" t="b">
        <f t="shared" si="195"/>
        <v>0</v>
      </c>
      <c r="CP568" s="319" t="b">
        <f t="shared" si="196"/>
        <v>0</v>
      </c>
      <c r="CQ568" s="319" t="b">
        <f t="shared" si="197"/>
        <v>0</v>
      </c>
      <c r="CR568" s="319" t="b">
        <f t="shared" si="193"/>
        <v>1</v>
      </c>
      <c r="CS568" s="430" t="b">
        <f t="shared" si="194"/>
        <v>0</v>
      </c>
      <c r="CT568" s="302" t="str">
        <f t="shared" si="198"/>
        <v/>
      </c>
      <c r="CU568" s="302" t="b">
        <f t="shared" si="199"/>
        <v>1</v>
      </c>
      <c r="CV568" s="319" t="b">
        <f t="shared" si="200"/>
        <v>0</v>
      </c>
      <c r="CW568" s="302" t="str">
        <f>'Forside og oppsummering'!$K$2</f>
        <v>20230131_1336</v>
      </c>
      <c r="CX568" s="302">
        <f t="shared" si="201"/>
        <v>4</v>
      </c>
      <c r="CY568" s="302" t="str">
        <f t="shared" si="202"/>
        <v/>
      </c>
      <c r="CZ568" s="435" t="str">
        <f t="shared" si="187"/>
        <v>P8.5k</v>
      </c>
      <c r="DA568" s="330">
        <f>'Forside og oppsummering'!$E$23</f>
        <v>0</v>
      </c>
      <c r="DB568" s="302" t="str">
        <f t="shared" si="188"/>
        <v>Prosjekt 8</v>
      </c>
      <c r="DC568" s="330" t="str">
        <f t="shared" si="189"/>
        <v>Alle estimerte kostnader for tjenesteutviklingsprosjektet (I året det søkes for)</v>
      </c>
      <c r="DD568" s="431" t="str">
        <f t="shared" si="190"/>
        <v>P8.5k</v>
      </c>
      <c r="DE568" s="302" t="str">
        <f t="shared" si="191"/>
        <v>P_.5k</v>
      </c>
      <c r="DF568" s="302">
        <f t="shared" si="192"/>
        <v>0</v>
      </c>
      <c r="DG568" s="328">
        <v>0</v>
      </c>
      <c r="DH568" s="328">
        <v>0</v>
      </c>
      <c r="DI568" s="328">
        <v>0</v>
      </c>
      <c r="DJ568" s="328">
        <v>0</v>
      </c>
      <c r="DK568" s="328">
        <v>0</v>
      </c>
      <c r="DL568" s="328">
        <v>0</v>
      </c>
      <c r="DM568" s="328">
        <v>0</v>
      </c>
      <c r="DN568" s="328">
        <v>0</v>
      </c>
      <c r="DO568" s="328" t="str">
        <v>20230131_1336</v>
      </c>
      <c r="DP568" s="328">
        <v>4</v>
      </c>
      <c r="EW568" s="436">
        <v>566</v>
      </c>
    </row>
    <row r="569" spans="81:153" x14ac:dyDescent="0.3">
      <c r="CC569" s="302" t="str">
        <f>'Prosjekt 8'!$H$50</f>
        <v>P8.6  Alternative inntekter for tjenesteutviklingsprosjekt</v>
      </c>
      <c r="CO569" s="319" t="b">
        <f t="shared" si="195"/>
        <v>0</v>
      </c>
      <c r="CP569" s="319" t="b">
        <f t="shared" si="196"/>
        <v>0</v>
      </c>
      <c r="CQ569" s="319" t="b">
        <f t="shared" si="197"/>
        <v>0</v>
      </c>
      <c r="CR569" s="319" t="b">
        <f t="shared" si="193"/>
        <v>1</v>
      </c>
      <c r="CS569" s="430" t="b">
        <f t="shared" si="194"/>
        <v>1</v>
      </c>
      <c r="CT569" s="302" t="str">
        <f t="shared" si="198"/>
        <v/>
      </c>
      <c r="CU569" s="302" t="b">
        <f t="shared" si="199"/>
        <v>1</v>
      </c>
      <c r="CV569" s="319" t="b">
        <f t="shared" si="200"/>
        <v>0</v>
      </c>
      <c r="CW569" s="302" t="str">
        <f>'Forside og oppsummering'!$K$2</f>
        <v>20230131_1336</v>
      </c>
      <c r="CX569" s="302">
        <f t="shared" si="201"/>
        <v>6</v>
      </c>
      <c r="CY569" s="302" t="str">
        <f t="shared" si="202"/>
        <v/>
      </c>
      <c r="CZ569" s="435">
        <f t="shared" si="187"/>
        <v>0</v>
      </c>
      <c r="DA569" s="330">
        <f>'Forside og oppsummering'!$E$23</f>
        <v>0</v>
      </c>
      <c r="DB569" s="302" t="str">
        <f t="shared" si="188"/>
        <v>Prosjekt 8</v>
      </c>
      <c r="DC569" s="330" t="str">
        <f t="shared" si="189"/>
        <v>Alle estimerte kostnader for tjenesteutviklingsprosjektet (I året det søkes for)</v>
      </c>
      <c r="DD569" s="431" t="str">
        <f t="shared" si="190"/>
        <v>P8.5k_end</v>
      </c>
      <c r="DE569" s="302" t="str">
        <f t="shared" si="191"/>
        <v>P_.5k_end</v>
      </c>
      <c r="DF569" s="302" t="str">
        <f t="shared" si="192"/>
        <v/>
      </c>
      <c r="DG569" s="328">
        <v>0</v>
      </c>
      <c r="DH569" s="328">
        <v>0</v>
      </c>
      <c r="DI569" s="328">
        <v>0</v>
      </c>
      <c r="DJ569" s="328">
        <v>0</v>
      </c>
      <c r="DK569" s="328">
        <v>0</v>
      </c>
      <c r="DL569" s="328">
        <v>0</v>
      </c>
      <c r="DM569" s="328">
        <v>0</v>
      </c>
      <c r="DN569" s="328">
        <v>0</v>
      </c>
      <c r="DO569" s="328" t="str">
        <v>20230131_1336</v>
      </c>
      <c r="DP569" s="328">
        <v>6</v>
      </c>
      <c r="EW569" s="275">
        <v>567</v>
      </c>
    </row>
    <row r="570" spans="81:153" x14ac:dyDescent="0.3">
      <c r="CC570" s="302">
        <f>FIND(" ",CC569)</f>
        <v>5</v>
      </c>
      <c r="CD570" s="315" t="str">
        <f>LEFT(CC569,CC570)</f>
        <v xml:space="preserve">P8.6 </v>
      </c>
      <c r="CE570" s="315" t="str">
        <f>RIGHT(CC569,LEN(CC569)-CC570-1)</f>
        <v>Alternative inntekter for tjenesteutviklingsprosjekt</v>
      </c>
      <c r="CF570" s="315"/>
      <c r="CG570" s="315"/>
      <c r="CH570" s="315"/>
      <c r="CI570" s="315"/>
      <c r="CJ570" s="315"/>
      <c r="CK570" s="315"/>
      <c r="CL570" s="315"/>
      <c r="CM570" s="315"/>
      <c r="CN570" s="315"/>
      <c r="CO570" s="319" t="b">
        <f t="shared" si="195"/>
        <v>1</v>
      </c>
      <c r="CP570" s="319" t="b">
        <f t="shared" si="196"/>
        <v>0</v>
      </c>
      <c r="CQ570" s="319" t="b">
        <f t="shared" si="197"/>
        <v>0</v>
      </c>
      <c r="CR570" s="319" t="b">
        <f t="shared" si="193"/>
        <v>0</v>
      </c>
      <c r="CS570" s="430" t="b">
        <f t="shared" si="194"/>
        <v>0</v>
      </c>
      <c r="CT570" s="302" t="str">
        <f t="shared" si="198"/>
        <v/>
      </c>
      <c r="CU570" s="302" t="b">
        <f t="shared" si="199"/>
        <v>1</v>
      </c>
      <c r="CV570" s="319" t="b">
        <f t="shared" si="200"/>
        <v>0</v>
      </c>
      <c r="CW570" s="302" t="str">
        <f>'Forside og oppsummering'!$K$2</f>
        <v>20230131_1336</v>
      </c>
      <c r="CX570" s="302">
        <f t="shared" si="201"/>
        <v>2</v>
      </c>
      <c r="CY570" s="302" t="str">
        <f t="shared" si="202"/>
        <v/>
      </c>
      <c r="CZ570" s="435" t="str">
        <f t="shared" ref="CZ570:CZ633" si="203">IF(CX570&lt;3,CD570,CE570)</f>
        <v xml:space="preserve">P8.6 </v>
      </c>
      <c r="DA570" s="330">
        <f>'Forside og oppsummering'!$E$23</f>
        <v>0</v>
      </c>
      <c r="DB570" s="302" t="str">
        <f t="shared" ref="DB570:DB633" si="204">IF(CY570="",DB569,_xlfn.CONCAT($CY$2," ",CY570))</f>
        <v>Prosjekt 8</v>
      </c>
      <c r="DC570" s="330" t="str">
        <f t="shared" ref="DC570:DC633" si="205">IF(CX570=1,"",IF(CX570=2,CE570,DC569))</f>
        <v>Alternative inntekter for tjenesteutviklingsprosjekt</v>
      </c>
      <c r="DD570" s="431" t="str">
        <f t="shared" ref="DD570:DD633" si="206">IF(CX570=6,_xlfn.CONCAT(CZ569,"_end"),IF(CX570=5,_xlfn.CONCAT(CZ570,"_saksbehandlerkommentar"),CZ570))</f>
        <v xml:space="preserve">P8.6 </v>
      </c>
      <c r="DE570" s="302" t="str">
        <f t="shared" ref="DE570:DE633" si="207">_xlfn.CONCAT("P_",RIGHT(DD570,LEN(DD570)-2))</f>
        <v xml:space="preserve">P_.6 </v>
      </c>
      <c r="DF570" s="302">
        <f t="shared" ref="DF570:DF633" si="208">IF(CX570=6,"",CF570)</f>
        <v>0</v>
      </c>
      <c r="DG570" s="328">
        <v>0</v>
      </c>
      <c r="DH570" s="328">
        <v>0</v>
      </c>
      <c r="DI570" s="328">
        <v>0</v>
      </c>
      <c r="DJ570" s="328">
        <v>0</v>
      </c>
      <c r="DK570" s="328">
        <v>0</v>
      </c>
      <c r="DL570" s="328">
        <v>0</v>
      </c>
      <c r="DM570" s="328">
        <v>0</v>
      </c>
      <c r="DN570" s="328">
        <v>0</v>
      </c>
      <c r="DO570" s="328" t="str">
        <v>20230131_1336</v>
      </c>
      <c r="DP570" s="328">
        <v>2</v>
      </c>
      <c r="EW570" s="275">
        <v>568</v>
      </c>
    </row>
    <row r="571" spans="81:153" x14ac:dyDescent="0.3">
      <c r="CD571" s="315"/>
      <c r="CE571" s="315" t="str" cm="1">
        <f t="array" ref="CE571:CF580">'Prosjekt 8'!$H$53:$I$62</f>
        <v>P8.6a</v>
      </c>
      <c r="CF571" s="315" t="str">
        <v>Beløp fra egenfinansiering 
Beløp dere har fått innvilget eller har søkt om til tjenesteutviklingsprosjektet fra egen virksomhet.</v>
      </c>
      <c r="CG571" s="315"/>
      <c r="CH571" s="315"/>
      <c r="CI571" s="315"/>
      <c r="CJ571" s="315"/>
      <c r="CK571" s="315"/>
      <c r="CL571" s="315"/>
      <c r="CM571" s="315"/>
      <c r="CN571" s="315" cm="1">
        <f t="array" ref="CN571:CN580">'Prosjekt 8'!$K$53:$K$62</f>
        <v>0</v>
      </c>
      <c r="CO571" s="319" t="b">
        <f t="shared" si="195"/>
        <v>0</v>
      </c>
      <c r="CP571" s="319" t="b">
        <f t="shared" si="196"/>
        <v>0</v>
      </c>
      <c r="CQ571" s="319" t="b">
        <f t="shared" si="197"/>
        <v>0</v>
      </c>
      <c r="CR571" s="319" t="b">
        <f t="shared" si="193"/>
        <v>0</v>
      </c>
      <c r="CS571" s="430" t="b">
        <f t="shared" si="194"/>
        <v>0</v>
      </c>
      <c r="CT571" s="302" t="str">
        <f t="shared" si="198"/>
        <v/>
      </c>
      <c r="CU571" s="302" t="b">
        <f t="shared" si="199"/>
        <v>1</v>
      </c>
      <c r="CV571" s="319" t="b">
        <f t="shared" si="200"/>
        <v>0</v>
      </c>
      <c r="CW571" s="302" t="str">
        <f>'Forside og oppsummering'!$K$2</f>
        <v>20230131_1336</v>
      </c>
      <c r="CX571" s="302">
        <f t="shared" si="201"/>
        <v>4</v>
      </c>
      <c r="CY571" s="302" t="str">
        <f t="shared" si="202"/>
        <v/>
      </c>
      <c r="CZ571" s="435" t="str">
        <f t="shared" si="203"/>
        <v>P8.6a</v>
      </c>
      <c r="DA571" s="330">
        <f>'Forside og oppsummering'!$E$23</f>
        <v>0</v>
      </c>
      <c r="DB571" s="302" t="str">
        <f t="shared" si="204"/>
        <v>Prosjekt 8</v>
      </c>
      <c r="DC571" s="330" t="str">
        <f t="shared" si="205"/>
        <v>Alternative inntekter for tjenesteutviklingsprosjekt</v>
      </c>
      <c r="DD571" s="431" t="str">
        <f t="shared" si="206"/>
        <v>P8.6a</v>
      </c>
      <c r="DE571" s="302" t="str">
        <f t="shared" si="207"/>
        <v>P_.6a</v>
      </c>
      <c r="DF571" s="302" t="str">
        <f t="shared" si="208"/>
        <v>Beløp fra egenfinansiering 
Beløp dere har fått innvilget eller har søkt om til tjenesteutviklingsprosjektet fra egen virksomhet.</v>
      </c>
      <c r="DG571" s="328">
        <v>0</v>
      </c>
      <c r="DH571" s="328">
        <v>0</v>
      </c>
      <c r="DI571" s="328">
        <v>0</v>
      </c>
      <c r="DJ571" s="328">
        <v>0</v>
      </c>
      <c r="DK571" s="328">
        <v>0</v>
      </c>
      <c r="DL571" s="328">
        <v>0</v>
      </c>
      <c r="DM571" s="328">
        <v>0</v>
      </c>
      <c r="DN571" s="328">
        <v>0</v>
      </c>
      <c r="DO571" s="328" t="str">
        <v>20230131_1336</v>
      </c>
      <c r="DP571" s="328">
        <v>4</v>
      </c>
      <c r="EW571" s="275">
        <v>569</v>
      </c>
    </row>
    <row r="572" spans="81:153" x14ac:dyDescent="0.3">
      <c r="CD572" s="315"/>
      <c r="CE572" s="315">
        <v>0</v>
      </c>
      <c r="CF572" s="315">
        <v>0</v>
      </c>
      <c r="CG572" s="315"/>
      <c r="CH572" s="315"/>
      <c r="CI572" s="315"/>
      <c r="CJ572" s="315"/>
      <c r="CK572" s="315"/>
      <c r="CL572" s="315"/>
      <c r="CM572" s="315"/>
      <c r="CN572" s="315">
        <v>0</v>
      </c>
      <c r="CO572" s="319" t="b">
        <f t="shared" si="195"/>
        <v>0</v>
      </c>
      <c r="CP572" s="319" t="b">
        <f t="shared" si="196"/>
        <v>0</v>
      </c>
      <c r="CQ572" s="319" t="b">
        <f t="shared" si="197"/>
        <v>0</v>
      </c>
      <c r="CR572" s="319" t="b">
        <f t="shared" si="193"/>
        <v>1</v>
      </c>
      <c r="CS572" s="430" t="b">
        <f t="shared" si="194"/>
        <v>0</v>
      </c>
      <c r="CT572" s="302" t="str">
        <f t="shared" si="198"/>
        <v/>
      </c>
      <c r="CU572" s="302" t="b">
        <f t="shared" si="199"/>
        <v>1</v>
      </c>
      <c r="CV572" s="319" t="b">
        <f t="shared" si="200"/>
        <v>0</v>
      </c>
      <c r="CW572" s="302" t="str">
        <f>'Forside og oppsummering'!$K$2</f>
        <v>20230131_1336</v>
      </c>
      <c r="CX572" s="302">
        <f t="shared" si="201"/>
        <v>4</v>
      </c>
      <c r="CY572" s="302" t="str">
        <f t="shared" si="202"/>
        <v/>
      </c>
      <c r="CZ572" s="435">
        <f t="shared" si="203"/>
        <v>0</v>
      </c>
      <c r="DA572" s="330">
        <f>'Forside og oppsummering'!$E$23</f>
        <v>0</v>
      </c>
      <c r="DB572" s="302" t="str">
        <f t="shared" si="204"/>
        <v>Prosjekt 8</v>
      </c>
      <c r="DC572" s="330" t="str">
        <f t="shared" si="205"/>
        <v>Alternative inntekter for tjenesteutviklingsprosjekt</v>
      </c>
      <c r="DD572" s="431">
        <f t="shared" si="206"/>
        <v>0</v>
      </c>
      <c r="DE572" s="302" t="e">
        <f t="shared" si="207"/>
        <v>#VALUE!</v>
      </c>
      <c r="DF572" s="302">
        <f t="shared" si="208"/>
        <v>0</v>
      </c>
      <c r="DG572" s="328">
        <v>0</v>
      </c>
      <c r="DH572" s="328">
        <v>0</v>
      </c>
      <c r="DI572" s="328">
        <v>0</v>
      </c>
      <c r="DJ572" s="328">
        <v>0</v>
      </c>
      <c r="DK572" s="328">
        <v>0</v>
      </c>
      <c r="DL572" s="328">
        <v>0</v>
      </c>
      <c r="DM572" s="328">
        <v>0</v>
      </c>
      <c r="DN572" s="328">
        <v>0</v>
      </c>
      <c r="DO572" s="328" t="str">
        <v>20230131_1336</v>
      </c>
      <c r="DP572" s="328">
        <v>4</v>
      </c>
      <c r="EW572" s="436">
        <v>570</v>
      </c>
    </row>
    <row r="573" spans="81:153" x14ac:dyDescent="0.3">
      <c r="CD573" s="315"/>
      <c r="CE573" s="315" t="str">
        <v>P8.6b</v>
      </c>
      <c r="CF573" s="315" t="str">
        <v>Beskriv med ord stillingsressurs eller frivillig innsats 
Innsats dere har fått innvilget eller har søkt om til tjenesteutviklingsprosjektet fra egen virksomhet</v>
      </c>
      <c r="CG573" s="315"/>
      <c r="CH573" s="315"/>
      <c r="CI573" s="315"/>
      <c r="CJ573" s="315"/>
      <c r="CK573" s="315"/>
      <c r="CL573" s="315"/>
      <c r="CM573" s="315"/>
      <c r="CN573" s="315">
        <v>0</v>
      </c>
      <c r="CO573" s="319" t="b">
        <f t="shared" si="195"/>
        <v>0</v>
      </c>
      <c r="CP573" s="319" t="b">
        <f t="shared" si="196"/>
        <v>0</v>
      </c>
      <c r="CQ573" s="319" t="b">
        <f t="shared" si="197"/>
        <v>0</v>
      </c>
      <c r="CR573" s="319" t="b">
        <f t="shared" si="193"/>
        <v>0</v>
      </c>
      <c r="CS573" s="430" t="b">
        <f t="shared" si="194"/>
        <v>0</v>
      </c>
      <c r="CT573" s="302" t="str">
        <f t="shared" si="198"/>
        <v/>
      </c>
      <c r="CU573" s="302" t="b">
        <f t="shared" si="199"/>
        <v>1</v>
      </c>
      <c r="CV573" s="319" t="b">
        <f t="shared" si="200"/>
        <v>0</v>
      </c>
      <c r="CW573" s="302" t="str">
        <f>'Forside og oppsummering'!$K$2</f>
        <v>20230131_1336</v>
      </c>
      <c r="CX573" s="302">
        <f t="shared" si="201"/>
        <v>4</v>
      </c>
      <c r="CY573" s="302" t="str">
        <f t="shared" si="202"/>
        <v/>
      </c>
      <c r="CZ573" s="435" t="str">
        <f t="shared" si="203"/>
        <v>P8.6b</v>
      </c>
      <c r="DA573" s="330">
        <f>'Forside og oppsummering'!$E$23</f>
        <v>0</v>
      </c>
      <c r="DB573" s="302" t="str">
        <f t="shared" si="204"/>
        <v>Prosjekt 8</v>
      </c>
      <c r="DC573" s="330" t="str">
        <f t="shared" si="205"/>
        <v>Alternative inntekter for tjenesteutviklingsprosjekt</v>
      </c>
      <c r="DD573" s="431" t="str">
        <f t="shared" si="206"/>
        <v>P8.6b</v>
      </c>
      <c r="DE573" s="302" t="str">
        <f t="shared" si="207"/>
        <v>P_.6b</v>
      </c>
      <c r="DF573" s="302" t="str">
        <f t="shared" si="208"/>
        <v>Beskriv med ord stillingsressurs eller frivillig innsats 
Innsats dere har fått innvilget eller har søkt om til tjenesteutviklingsprosjektet fra egen virksomhet</v>
      </c>
      <c r="DG573" s="328">
        <v>0</v>
      </c>
      <c r="DH573" s="328">
        <v>0</v>
      </c>
      <c r="DI573" s="328">
        <v>0</v>
      </c>
      <c r="DJ573" s="328">
        <v>0</v>
      </c>
      <c r="DK573" s="328">
        <v>0</v>
      </c>
      <c r="DL573" s="328">
        <v>0</v>
      </c>
      <c r="DM573" s="328">
        <v>0</v>
      </c>
      <c r="DN573" s="328">
        <v>0</v>
      </c>
      <c r="DO573" s="328" t="str">
        <v>20230131_1336</v>
      </c>
      <c r="DP573" s="328">
        <v>4</v>
      </c>
      <c r="EW573" s="275">
        <v>571</v>
      </c>
    </row>
    <row r="574" spans="81:153" x14ac:dyDescent="0.3">
      <c r="CD574" s="315"/>
      <c r="CE574" s="315">
        <v>0</v>
      </c>
      <c r="CF574" s="315">
        <v>0</v>
      </c>
      <c r="CG574" s="315"/>
      <c r="CH574" s="315"/>
      <c r="CI574" s="315"/>
      <c r="CJ574" s="315"/>
      <c r="CK574" s="315"/>
      <c r="CL574" s="315"/>
      <c r="CM574" s="315"/>
      <c r="CN574" s="315">
        <v>0</v>
      </c>
      <c r="CO574" s="319" t="b">
        <f t="shared" si="195"/>
        <v>0</v>
      </c>
      <c r="CP574" s="319" t="b">
        <f t="shared" si="196"/>
        <v>0</v>
      </c>
      <c r="CQ574" s="319" t="b">
        <f t="shared" si="197"/>
        <v>0</v>
      </c>
      <c r="CR574" s="319" t="b">
        <f t="shared" si="193"/>
        <v>1</v>
      </c>
      <c r="CS574" s="430" t="b">
        <f t="shared" si="194"/>
        <v>0</v>
      </c>
      <c r="CT574" s="302" t="str">
        <f t="shared" si="198"/>
        <v/>
      </c>
      <c r="CU574" s="302" t="b">
        <f t="shared" si="199"/>
        <v>1</v>
      </c>
      <c r="CV574" s="319" t="b">
        <f t="shared" si="200"/>
        <v>0</v>
      </c>
      <c r="CW574" s="302" t="str">
        <f>'Forside og oppsummering'!$K$2</f>
        <v>20230131_1336</v>
      </c>
      <c r="CX574" s="302">
        <f t="shared" si="201"/>
        <v>4</v>
      </c>
      <c r="CY574" s="302" t="str">
        <f t="shared" si="202"/>
        <v/>
      </c>
      <c r="CZ574" s="435">
        <f t="shared" si="203"/>
        <v>0</v>
      </c>
      <c r="DA574" s="330">
        <f>'Forside og oppsummering'!$E$23</f>
        <v>0</v>
      </c>
      <c r="DB574" s="302" t="str">
        <f t="shared" si="204"/>
        <v>Prosjekt 8</v>
      </c>
      <c r="DC574" s="330" t="str">
        <f t="shared" si="205"/>
        <v>Alternative inntekter for tjenesteutviklingsprosjekt</v>
      </c>
      <c r="DD574" s="431">
        <f t="shared" si="206"/>
        <v>0</v>
      </c>
      <c r="DE574" s="302" t="e">
        <f t="shared" si="207"/>
        <v>#VALUE!</v>
      </c>
      <c r="DF574" s="302">
        <f t="shared" si="208"/>
        <v>0</v>
      </c>
      <c r="DG574" s="328">
        <v>0</v>
      </c>
      <c r="DH574" s="328">
        <v>0</v>
      </c>
      <c r="DI574" s="328">
        <v>0</v>
      </c>
      <c r="DJ574" s="328">
        <v>0</v>
      </c>
      <c r="DK574" s="328">
        <v>0</v>
      </c>
      <c r="DL574" s="328">
        <v>0</v>
      </c>
      <c r="DM574" s="328">
        <v>0</v>
      </c>
      <c r="DN574" s="328">
        <v>0</v>
      </c>
      <c r="DO574" s="328" t="str">
        <v>20230131_1336</v>
      </c>
      <c r="DP574" s="328">
        <v>4</v>
      </c>
      <c r="EW574" s="275">
        <v>572</v>
      </c>
    </row>
    <row r="575" spans="81:153" x14ac:dyDescent="0.3">
      <c r="CD575" s="315"/>
      <c r="CE575" s="315">
        <v>0</v>
      </c>
      <c r="CF575" s="315">
        <v>0</v>
      </c>
      <c r="CG575" s="315"/>
      <c r="CH575" s="315"/>
      <c r="CI575" s="315"/>
      <c r="CJ575" s="315"/>
      <c r="CK575" s="315"/>
      <c r="CL575" s="315"/>
      <c r="CM575" s="315"/>
      <c r="CN575" s="315">
        <v>0</v>
      </c>
      <c r="CO575" s="319" t="b">
        <f t="shared" si="195"/>
        <v>0</v>
      </c>
      <c r="CP575" s="319" t="b">
        <f t="shared" si="196"/>
        <v>0</v>
      </c>
      <c r="CQ575" s="319" t="b">
        <f t="shared" si="197"/>
        <v>0</v>
      </c>
      <c r="CR575" s="319" t="b">
        <f t="shared" si="193"/>
        <v>1</v>
      </c>
      <c r="CS575" s="430" t="b">
        <f t="shared" si="194"/>
        <v>0</v>
      </c>
      <c r="CT575" s="302" t="str">
        <f t="shared" si="198"/>
        <v/>
      </c>
      <c r="CU575" s="302" t="b">
        <f t="shared" si="199"/>
        <v>1</v>
      </c>
      <c r="CV575" s="319" t="b">
        <f t="shared" si="200"/>
        <v>0</v>
      </c>
      <c r="CW575" s="302" t="str">
        <f>'Forside og oppsummering'!$K$2</f>
        <v>20230131_1336</v>
      </c>
      <c r="CX575" s="302">
        <f t="shared" si="201"/>
        <v>4</v>
      </c>
      <c r="CY575" s="302" t="str">
        <f t="shared" si="202"/>
        <v/>
      </c>
      <c r="CZ575" s="435">
        <f t="shared" si="203"/>
        <v>0</v>
      </c>
      <c r="DA575" s="330">
        <f>'Forside og oppsummering'!$E$23</f>
        <v>0</v>
      </c>
      <c r="DB575" s="302" t="str">
        <f t="shared" si="204"/>
        <v>Prosjekt 8</v>
      </c>
      <c r="DC575" s="330" t="str">
        <f t="shared" si="205"/>
        <v>Alternative inntekter for tjenesteutviklingsprosjekt</v>
      </c>
      <c r="DD575" s="431">
        <f t="shared" si="206"/>
        <v>0</v>
      </c>
      <c r="DE575" s="302" t="e">
        <f t="shared" si="207"/>
        <v>#VALUE!</v>
      </c>
      <c r="DF575" s="302">
        <f t="shared" si="208"/>
        <v>0</v>
      </c>
      <c r="DG575" s="328">
        <v>0</v>
      </c>
      <c r="DH575" s="328">
        <v>0</v>
      </c>
      <c r="DI575" s="328">
        <v>0</v>
      </c>
      <c r="DJ575" s="328">
        <v>0</v>
      </c>
      <c r="DK575" s="328">
        <v>0</v>
      </c>
      <c r="DL575" s="328">
        <v>0</v>
      </c>
      <c r="DM575" s="328">
        <v>0</v>
      </c>
      <c r="DN575" s="328">
        <v>0</v>
      </c>
      <c r="DO575" s="328" t="str">
        <v>20230131_1336</v>
      </c>
      <c r="DP575" s="328">
        <v>4</v>
      </c>
      <c r="EW575" s="275">
        <v>573</v>
      </c>
    </row>
    <row r="576" spans="81:153" x14ac:dyDescent="0.3">
      <c r="CD576" s="315"/>
      <c r="CE576" s="315">
        <v>0</v>
      </c>
      <c r="CF576" s="315">
        <v>0</v>
      </c>
      <c r="CG576" s="315"/>
      <c r="CH576" s="315"/>
      <c r="CI576" s="315"/>
      <c r="CJ576" s="315"/>
      <c r="CK576" s="315"/>
      <c r="CL576" s="315"/>
      <c r="CM576" s="315"/>
      <c r="CN576" s="315">
        <v>0</v>
      </c>
      <c r="CO576" s="319" t="b">
        <f t="shared" si="195"/>
        <v>0</v>
      </c>
      <c r="CP576" s="319" t="b">
        <f t="shared" si="196"/>
        <v>0</v>
      </c>
      <c r="CQ576" s="319" t="b">
        <f t="shared" si="197"/>
        <v>0</v>
      </c>
      <c r="CR576" s="319" t="b">
        <f t="shared" si="193"/>
        <v>1</v>
      </c>
      <c r="CS576" s="430" t="b">
        <f t="shared" si="194"/>
        <v>0</v>
      </c>
      <c r="CT576" s="302" t="str">
        <f t="shared" si="198"/>
        <v/>
      </c>
      <c r="CU576" s="302" t="b">
        <f t="shared" si="199"/>
        <v>1</v>
      </c>
      <c r="CV576" s="319" t="b">
        <f t="shared" si="200"/>
        <v>0</v>
      </c>
      <c r="CW576" s="302" t="str">
        <f>'Forside og oppsummering'!$K$2</f>
        <v>20230131_1336</v>
      </c>
      <c r="CX576" s="302">
        <f t="shared" si="201"/>
        <v>4</v>
      </c>
      <c r="CY576" s="302" t="str">
        <f t="shared" si="202"/>
        <v/>
      </c>
      <c r="CZ576" s="435">
        <f t="shared" si="203"/>
        <v>0</v>
      </c>
      <c r="DA576" s="330">
        <f>'Forside og oppsummering'!$E$23</f>
        <v>0</v>
      </c>
      <c r="DB576" s="302" t="str">
        <f t="shared" si="204"/>
        <v>Prosjekt 8</v>
      </c>
      <c r="DC576" s="330" t="str">
        <f t="shared" si="205"/>
        <v>Alternative inntekter for tjenesteutviklingsprosjekt</v>
      </c>
      <c r="DD576" s="431">
        <f t="shared" si="206"/>
        <v>0</v>
      </c>
      <c r="DE576" s="302" t="e">
        <f t="shared" si="207"/>
        <v>#VALUE!</v>
      </c>
      <c r="DF576" s="302">
        <f t="shared" si="208"/>
        <v>0</v>
      </c>
      <c r="DG576" s="328">
        <v>0</v>
      </c>
      <c r="DH576" s="328">
        <v>0</v>
      </c>
      <c r="DI576" s="328">
        <v>0</v>
      </c>
      <c r="DJ576" s="328">
        <v>0</v>
      </c>
      <c r="DK576" s="328">
        <v>0</v>
      </c>
      <c r="DL576" s="328">
        <v>0</v>
      </c>
      <c r="DM576" s="328">
        <v>0</v>
      </c>
      <c r="DN576" s="328">
        <v>0</v>
      </c>
      <c r="DO576" s="328" t="str">
        <v>20230131_1336</v>
      </c>
      <c r="DP576" s="328">
        <v>4</v>
      </c>
      <c r="EW576" s="436">
        <v>574</v>
      </c>
    </row>
    <row r="577" spans="81:153" x14ac:dyDescent="0.3">
      <c r="CD577" s="315"/>
      <c r="CE577" s="315" t="str">
        <v>Inntekter fra andre kilder (Hvis aktuelt)</v>
      </c>
      <c r="CF577" s="315">
        <v>0</v>
      </c>
      <c r="CG577" s="315"/>
      <c r="CH577" s="315"/>
      <c r="CI577" s="315"/>
      <c r="CJ577" s="315"/>
      <c r="CK577" s="315"/>
      <c r="CL577" s="315"/>
      <c r="CM577" s="315"/>
      <c r="CN577" s="315">
        <v>0</v>
      </c>
      <c r="CO577" s="319" t="b">
        <f t="shared" si="195"/>
        <v>0</v>
      </c>
      <c r="CP577" s="319" t="b">
        <f t="shared" si="196"/>
        <v>0</v>
      </c>
      <c r="CQ577" s="319" t="b">
        <f t="shared" si="197"/>
        <v>0</v>
      </c>
      <c r="CR577" s="319" t="b">
        <f t="shared" si="193"/>
        <v>1</v>
      </c>
      <c r="CS577" s="430" t="b">
        <f t="shared" si="194"/>
        <v>0</v>
      </c>
      <c r="CT577" s="302" t="str">
        <f t="shared" si="198"/>
        <v/>
      </c>
      <c r="CU577" s="302" t="b">
        <f t="shared" si="199"/>
        <v>1</v>
      </c>
      <c r="CV577" s="319" t="b">
        <f t="shared" si="200"/>
        <v>0</v>
      </c>
      <c r="CW577" s="302" t="str">
        <f>'Forside og oppsummering'!$K$2</f>
        <v>20230131_1336</v>
      </c>
      <c r="CX577" s="302">
        <f t="shared" si="201"/>
        <v>4</v>
      </c>
      <c r="CY577" s="302" t="str">
        <f t="shared" si="202"/>
        <v/>
      </c>
      <c r="CZ577" s="435" t="str">
        <f t="shared" si="203"/>
        <v>Inntekter fra andre kilder (Hvis aktuelt)</v>
      </c>
      <c r="DA577" s="330">
        <f>'Forside og oppsummering'!$E$23</f>
        <v>0</v>
      </c>
      <c r="DB577" s="302" t="str">
        <f t="shared" si="204"/>
        <v>Prosjekt 8</v>
      </c>
      <c r="DC577" s="330" t="str">
        <f t="shared" si="205"/>
        <v>Alternative inntekter for tjenesteutviklingsprosjekt</v>
      </c>
      <c r="DD577" s="431" t="str">
        <f t="shared" si="206"/>
        <v>Inntekter fra andre kilder (Hvis aktuelt)</v>
      </c>
      <c r="DE577" s="302" t="str">
        <f t="shared" si="207"/>
        <v>P_ntekter fra andre kilder (Hvis aktuelt)</v>
      </c>
      <c r="DF577" s="302">
        <f t="shared" si="208"/>
        <v>0</v>
      </c>
      <c r="DG577" s="328">
        <v>0</v>
      </c>
      <c r="DH577" s="328">
        <v>0</v>
      </c>
      <c r="DI577" s="328">
        <v>0</v>
      </c>
      <c r="DJ577" s="328">
        <v>0</v>
      </c>
      <c r="DK577" s="328">
        <v>0</v>
      </c>
      <c r="DL577" s="328">
        <v>0</v>
      </c>
      <c r="DM577" s="328">
        <v>0</v>
      </c>
      <c r="DN577" s="328">
        <v>0</v>
      </c>
      <c r="DO577" s="328" t="str">
        <v>20230131_1336</v>
      </c>
      <c r="DP577" s="328">
        <v>4</v>
      </c>
      <c r="EW577" s="275">
        <v>575</v>
      </c>
    </row>
    <row r="578" spans="81:153" x14ac:dyDescent="0.3">
      <c r="CD578" s="315"/>
      <c r="CE578" s="315" t="str">
        <v>P8.6c</v>
      </c>
      <c r="CF578" s="315" t="str">
        <v>Bekreftet beløp fra andre inntektskilder</v>
      </c>
      <c r="CG578" s="315"/>
      <c r="CH578" s="315"/>
      <c r="CI578" s="315"/>
      <c r="CJ578" s="315"/>
      <c r="CK578" s="315"/>
      <c r="CL578" s="315"/>
      <c r="CM578" s="315"/>
      <c r="CN578" s="315">
        <v>0</v>
      </c>
      <c r="CO578" s="319" t="b">
        <f t="shared" si="195"/>
        <v>0</v>
      </c>
      <c r="CP578" s="319" t="b">
        <f t="shared" si="196"/>
        <v>0</v>
      </c>
      <c r="CQ578" s="319" t="b">
        <f t="shared" si="197"/>
        <v>0</v>
      </c>
      <c r="CR578" s="319" t="b">
        <f t="shared" si="193"/>
        <v>0</v>
      </c>
      <c r="CS578" s="430" t="b">
        <f t="shared" si="194"/>
        <v>0</v>
      </c>
      <c r="CT578" s="302" t="str">
        <f t="shared" si="198"/>
        <v/>
      </c>
      <c r="CU578" s="302" t="b">
        <f t="shared" si="199"/>
        <v>1</v>
      </c>
      <c r="CV578" s="319" t="b">
        <f t="shared" si="200"/>
        <v>0</v>
      </c>
      <c r="CW578" s="302" t="str">
        <f>'Forside og oppsummering'!$K$2</f>
        <v>20230131_1336</v>
      </c>
      <c r="CX578" s="302">
        <f t="shared" si="201"/>
        <v>4</v>
      </c>
      <c r="CY578" s="302" t="str">
        <f t="shared" si="202"/>
        <v/>
      </c>
      <c r="CZ578" s="435" t="str">
        <f t="shared" si="203"/>
        <v>P8.6c</v>
      </c>
      <c r="DA578" s="330">
        <f>'Forside og oppsummering'!$E$23</f>
        <v>0</v>
      </c>
      <c r="DB578" s="302" t="str">
        <f t="shared" si="204"/>
        <v>Prosjekt 8</v>
      </c>
      <c r="DC578" s="330" t="str">
        <f t="shared" si="205"/>
        <v>Alternative inntekter for tjenesteutviklingsprosjekt</v>
      </c>
      <c r="DD578" s="431" t="str">
        <f t="shared" si="206"/>
        <v>P8.6c</v>
      </c>
      <c r="DE578" s="302" t="str">
        <f t="shared" si="207"/>
        <v>P_.6c</v>
      </c>
      <c r="DF578" s="302" t="str">
        <f t="shared" si="208"/>
        <v>Bekreftet beløp fra andre inntektskilder</v>
      </c>
      <c r="DG578" s="328">
        <v>0</v>
      </c>
      <c r="DH578" s="328">
        <v>0</v>
      </c>
      <c r="DI578" s="328">
        <v>0</v>
      </c>
      <c r="DJ578" s="328">
        <v>0</v>
      </c>
      <c r="DK578" s="328">
        <v>0</v>
      </c>
      <c r="DL578" s="328">
        <v>0</v>
      </c>
      <c r="DM578" s="328">
        <v>0</v>
      </c>
      <c r="DN578" s="328">
        <v>0</v>
      </c>
      <c r="DO578" s="328" t="str">
        <v>20230131_1336</v>
      </c>
      <c r="DP578" s="328">
        <v>4</v>
      </c>
      <c r="EW578" s="275">
        <v>576</v>
      </c>
    </row>
    <row r="579" spans="81:153" x14ac:dyDescent="0.3">
      <c r="CD579" s="315"/>
      <c r="CE579" s="315" t="str">
        <v>P8.6d</v>
      </c>
      <c r="CF579" s="315" t="str">
        <v>Beløp dere har søkt om fra andre inntektskilder (Der det er uavklart hvorvidt søknaden blir innvilget eller avslått)</v>
      </c>
      <c r="CG579" s="315"/>
      <c r="CH579" s="315"/>
      <c r="CI579" s="315"/>
      <c r="CJ579" s="315"/>
      <c r="CK579" s="315"/>
      <c r="CL579" s="315"/>
      <c r="CM579" s="315"/>
      <c r="CN579" s="315">
        <v>0</v>
      </c>
      <c r="CO579" s="319" t="b">
        <f t="shared" si="195"/>
        <v>0</v>
      </c>
      <c r="CP579" s="319" t="b">
        <f t="shared" si="196"/>
        <v>0</v>
      </c>
      <c r="CQ579" s="319" t="b">
        <f t="shared" si="197"/>
        <v>0</v>
      </c>
      <c r="CR579" s="319" t="b">
        <f t="shared" ref="CR579:CR642" si="209">AND(CD579=0,OR(CE579=0,CF579=0))</f>
        <v>0</v>
      </c>
      <c r="CS579" s="430" t="b">
        <f t="shared" si="194"/>
        <v>0</v>
      </c>
      <c r="CT579" s="302" t="str">
        <f t="shared" si="198"/>
        <v/>
      </c>
      <c r="CU579" s="302" t="b">
        <f t="shared" si="199"/>
        <v>1</v>
      </c>
      <c r="CV579" s="319" t="b">
        <f t="shared" si="200"/>
        <v>0</v>
      </c>
      <c r="CW579" s="302" t="str">
        <f>'Forside og oppsummering'!$K$2</f>
        <v>20230131_1336</v>
      </c>
      <c r="CX579" s="302">
        <f t="shared" si="201"/>
        <v>4</v>
      </c>
      <c r="CY579" s="302" t="str">
        <f t="shared" si="202"/>
        <v/>
      </c>
      <c r="CZ579" s="435" t="str">
        <f t="shared" si="203"/>
        <v>P8.6d</v>
      </c>
      <c r="DA579" s="330">
        <f>'Forside og oppsummering'!$E$23</f>
        <v>0</v>
      </c>
      <c r="DB579" s="302" t="str">
        <f t="shared" si="204"/>
        <v>Prosjekt 8</v>
      </c>
      <c r="DC579" s="330" t="str">
        <f t="shared" si="205"/>
        <v>Alternative inntekter for tjenesteutviklingsprosjekt</v>
      </c>
      <c r="DD579" s="431" t="str">
        <f t="shared" si="206"/>
        <v>P8.6d</v>
      </c>
      <c r="DE579" s="302" t="str">
        <f t="shared" si="207"/>
        <v>P_.6d</v>
      </c>
      <c r="DF579" s="302" t="str">
        <f t="shared" si="208"/>
        <v>Beløp dere har søkt om fra andre inntektskilder (Der det er uavklart hvorvidt søknaden blir innvilget eller avslått)</v>
      </c>
      <c r="DG579" s="328">
        <v>0</v>
      </c>
      <c r="DH579" s="328">
        <v>0</v>
      </c>
      <c r="DI579" s="328">
        <v>0</v>
      </c>
      <c r="DJ579" s="328">
        <v>0</v>
      </c>
      <c r="DK579" s="328">
        <v>0</v>
      </c>
      <c r="DL579" s="328">
        <v>0</v>
      </c>
      <c r="DM579" s="328">
        <v>0</v>
      </c>
      <c r="DN579" s="328">
        <v>0</v>
      </c>
      <c r="DO579" s="328" t="str">
        <v>20230131_1336</v>
      </c>
      <c r="DP579" s="328">
        <v>4</v>
      </c>
      <c r="EW579" s="275">
        <v>577</v>
      </c>
    </row>
    <row r="580" spans="81:153" x14ac:dyDescent="0.3">
      <c r="CD580" s="315"/>
      <c r="CE580" s="315" t="str">
        <v>P8.6e</v>
      </c>
      <c r="CF580" s="315" t="str">
        <v>Beskriv kort med ord hvor dere har søkt om finansiering og beskriv finansieringen.</v>
      </c>
      <c r="CG580" s="315"/>
      <c r="CH580" s="315"/>
      <c r="CI580" s="315"/>
      <c r="CJ580" s="315"/>
      <c r="CK580" s="315"/>
      <c r="CL580" s="315"/>
      <c r="CM580" s="315"/>
      <c r="CN580" s="315">
        <v>0</v>
      </c>
      <c r="CO580" s="319" t="b">
        <f t="shared" si="195"/>
        <v>0</v>
      </c>
      <c r="CP580" s="319" t="b">
        <f t="shared" si="196"/>
        <v>0</v>
      </c>
      <c r="CQ580" s="319" t="b">
        <f t="shared" si="197"/>
        <v>0</v>
      </c>
      <c r="CR580" s="319" t="b">
        <f t="shared" si="209"/>
        <v>0</v>
      </c>
      <c r="CS580" s="430" t="b">
        <f t="shared" si="194"/>
        <v>0</v>
      </c>
      <c r="CT580" s="302" t="str">
        <f t="shared" si="198"/>
        <v/>
      </c>
      <c r="CU580" s="302" t="b">
        <f t="shared" si="199"/>
        <v>1</v>
      </c>
      <c r="CV580" s="319" t="b">
        <f t="shared" si="200"/>
        <v>0</v>
      </c>
      <c r="CW580" s="302" t="str">
        <f>'Forside og oppsummering'!$K$2</f>
        <v>20230131_1336</v>
      </c>
      <c r="CX580" s="302">
        <f t="shared" si="201"/>
        <v>4</v>
      </c>
      <c r="CY580" s="302" t="str">
        <f t="shared" si="202"/>
        <v/>
      </c>
      <c r="CZ580" s="435" t="str">
        <f t="shared" si="203"/>
        <v>P8.6e</v>
      </c>
      <c r="DA580" s="330">
        <f>'Forside og oppsummering'!$E$23</f>
        <v>0</v>
      </c>
      <c r="DB580" s="302" t="str">
        <f t="shared" si="204"/>
        <v>Prosjekt 8</v>
      </c>
      <c r="DC580" s="330" t="str">
        <f t="shared" si="205"/>
        <v>Alternative inntekter for tjenesteutviklingsprosjekt</v>
      </c>
      <c r="DD580" s="431" t="str">
        <f t="shared" si="206"/>
        <v>P8.6e</v>
      </c>
      <c r="DE580" s="302" t="str">
        <f t="shared" si="207"/>
        <v>P_.6e</v>
      </c>
      <c r="DF580" s="302" t="str">
        <f t="shared" si="208"/>
        <v>Beskriv kort med ord hvor dere har søkt om finansiering og beskriv finansieringen.</v>
      </c>
      <c r="DG580" s="328">
        <v>0</v>
      </c>
      <c r="DH580" s="328">
        <v>0</v>
      </c>
      <c r="DI580" s="328">
        <v>0</v>
      </c>
      <c r="DJ580" s="328">
        <v>0</v>
      </c>
      <c r="DK580" s="328">
        <v>0</v>
      </c>
      <c r="DL580" s="328">
        <v>0</v>
      </c>
      <c r="DM580" s="328">
        <v>0</v>
      </c>
      <c r="DN580" s="328">
        <v>0</v>
      </c>
      <c r="DO580" s="328" t="str">
        <v>20230131_1336</v>
      </c>
      <c r="DP580" s="328">
        <v>4</v>
      </c>
      <c r="EW580" s="436">
        <v>578</v>
      </c>
    </row>
    <row r="581" spans="81:153" x14ac:dyDescent="0.3">
      <c r="CO581" s="319" t="b">
        <f t="shared" si="195"/>
        <v>0</v>
      </c>
      <c r="CP581" s="319" t="b">
        <f t="shared" si="196"/>
        <v>0</v>
      </c>
      <c r="CQ581" s="319" t="b">
        <f t="shared" si="197"/>
        <v>0</v>
      </c>
      <c r="CR581" s="319" t="b">
        <f t="shared" si="209"/>
        <v>1</v>
      </c>
      <c r="CS581" s="430" t="b">
        <f t="shared" ref="CS581:CS644" si="210">OR(CO582,CF579="Søknad")</f>
        <v>1</v>
      </c>
      <c r="CT581" s="302" t="str">
        <f t="shared" si="198"/>
        <v/>
      </c>
      <c r="CU581" s="302" t="b">
        <f t="shared" si="199"/>
        <v>1</v>
      </c>
      <c r="CV581" s="319" t="b">
        <f t="shared" si="200"/>
        <v>0</v>
      </c>
      <c r="CW581" s="302" t="str">
        <f>'Forside og oppsummering'!$K$2</f>
        <v>20230131_1336</v>
      </c>
      <c r="CX581" s="302">
        <f t="shared" si="201"/>
        <v>6</v>
      </c>
      <c r="CY581" s="302" t="str">
        <f t="shared" si="202"/>
        <v/>
      </c>
      <c r="CZ581" s="435">
        <f t="shared" si="203"/>
        <v>0</v>
      </c>
      <c r="DA581" s="330">
        <f>'Forside og oppsummering'!$E$23</f>
        <v>0</v>
      </c>
      <c r="DB581" s="302" t="str">
        <f t="shared" si="204"/>
        <v>Prosjekt 8</v>
      </c>
      <c r="DC581" s="330" t="str">
        <f t="shared" si="205"/>
        <v>Alternative inntekter for tjenesteutviklingsprosjekt</v>
      </c>
      <c r="DD581" s="431" t="str">
        <f t="shared" si="206"/>
        <v>P8.6e_end</v>
      </c>
      <c r="DE581" s="302" t="str">
        <f t="shared" si="207"/>
        <v>P_.6e_end</v>
      </c>
      <c r="DF581" s="302" t="str">
        <f t="shared" si="208"/>
        <v/>
      </c>
      <c r="DG581" s="328">
        <v>0</v>
      </c>
      <c r="DH581" s="328">
        <v>0</v>
      </c>
      <c r="DI581" s="328">
        <v>0</v>
      </c>
      <c r="DJ581" s="328">
        <v>0</v>
      </c>
      <c r="DK581" s="328">
        <v>0</v>
      </c>
      <c r="DL581" s="328">
        <v>0</v>
      </c>
      <c r="DM581" s="328">
        <v>0</v>
      </c>
      <c r="DN581" s="328">
        <v>0</v>
      </c>
      <c r="DO581" s="328" t="str">
        <v>20230131_1336</v>
      </c>
      <c r="DP581" s="328">
        <v>6</v>
      </c>
      <c r="EW581" s="275">
        <v>579</v>
      </c>
    </row>
    <row r="582" spans="81:153" x14ac:dyDescent="0.3">
      <c r="CD582" s="329" t="str">
        <f>'Prosjekt 8'!$C$67</f>
        <v>P8.7</v>
      </c>
      <c r="CE582" s="329" t="str">
        <f>'Prosjekt 8'!$D$67</f>
        <v>Budsjett for tjenesteutviklingsprosjekt 8.</v>
      </c>
      <c r="CF582" s="329"/>
      <c r="CG582" s="329"/>
      <c r="CH582" s="329"/>
      <c r="CI582" s="329"/>
      <c r="CJ582" s="329"/>
      <c r="CK582" s="329"/>
      <c r="CL582" s="329"/>
      <c r="CM582" s="329"/>
      <c r="CN582" s="329"/>
      <c r="CO582" s="319" t="b">
        <f t="shared" ref="CO582:CO645" si="211">CD582&gt;""</f>
        <v>1</v>
      </c>
      <c r="CP582" s="319" t="b">
        <f t="shared" ref="CP582:CP645" si="212">OR(CF581="Søknad",CF580="Søknad")</f>
        <v>0</v>
      </c>
      <c r="CQ582" s="319" t="b">
        <f t="shared" si="197"/>
        <v>0</v>
      </c>
      <c r="CR582" s="319" t="b">
        <f t="shared" si="209"/>
        <v>0</v>
      </c>
      <c r="CS582" s="430" t="b">
        <f t="shared" si="210"/>
        <v>0</v>
      </c>
      <c r="CT582" s="302" t="str">
        <f t="shared" si="198"/>
        <v/>
      </c>
      <c r="CU582" s="302" t="b">
        <f t="shared" si="199"/>
        <v>1</v>
      </c>
      <c r="CV582" s="319" t="b">
        <f t="shared" si="200"/>
        <v>0</v>
      </c>
      <c r="CW582" s="302" t="str">
        <f>'Forside og oppsummering'!$K$2</f>
        <v>20230131_1336</v>
      </c>
      <c r="CX582" s="302">
        <f t="shared" si="201"/>
        <v>2</v>
      </c>
      <c r="CY582" s="302" t="str">
        <f t="shared" si="202"/>
        <v/>
      </c>
      <c r="CZ582" s="435" t="str">
        <f t="shared" si="203"/>
        <v>P8.7</v>
      </c>
      <c r="DA582" s="330">
        <f>'Forside og oppsummering'!$E$23</f>
        <v>0</v>
      </c>
      <c r="DB582" s="302" t="str">
        <f t="shared" si="204"/>
        <v>Prosjekt 8</v>
      </c>
      <c r="DC582" s="330" t="str">
        <f t="shared" si="205"/>
        <v>Budsjett for tjenesteutviklingsprosjekt 8.</v>
      </c>
      <c r="DD582" s="431" t="str">
        <f t="shared" si="206"/>
        <v>P8.7</v>
      </c>
      <c r="DE582" s="302" t="str">
        <f t="shared" si="207"/>
        <v>P_.7</v>
      </c>
      <c r="DF582" s="302">
        <f t="shared" si="208"/>
        <v>0</v>
      </c>
      <c r="DG582" s="328">
        <v>0</v>
      </c>
      <c r="DH582" s="328">
        <v>0</v>
      </c>
      <c r="DI582" s="328">
        <v>0</v>
      </c>
      <c r="DJ582" s="328">
        <v>0</v>
      </c>
      <c r="DK582" s="328">
        <v>0</v>
      </c>
      <c r="DL582" s="328">
        <v>0</v>
      </c>
      <c r="DM582" s="328">
        <v>0</v>
      </c>
      <c r="DN582" s="328">
        <v>0</v>
      </c>
      <c r="DO582" s="328" t="str">
        <v>20230131_1336</v>
      </c>
      <c r="DP582" s="328">
        <v>2</v>
      </c>
      <c r="EW582" s="275">
        <v>580</v>
      </c>
    </row>
    <row r="583" spans="81:153" x14ac:dyDescent="0.3">
      <c r="CD583" s="329"/>
      <c r="CE583" s="329" t="str">
        <f>_xlfn.CONCAT(CD582,"a")</f>
        <v>P8.7a</v>
      </c>
      <c r="CF583" s="329" t="str" cm="1">
        <f t="array" ref="CF583:CF584">TRANSPOSE('Prosjekt 8'!$G$71:$H$71)</f>
        <v>Kostnader</v>
      </c>
      <c r="CG583" s="329"/>
      <c r="CH583" s="329"/>
      <c r="CI583" s="329"/>
      <c r="CJ583" s="329"/>
      <c r="CK583" s="329"/>
      <c r="CL583" s="329"/>
      <c r="CM583" s="329"/>
      <c r="CN583" s="329">
        <f>'Prosjekt 8'!$G$73</f>
        <v>0</v>
      </c>
      <c r="CO583" s="319" t="b">
        <f t="shared" si="211"/>
        <v>0</v>
      </c>
      <c r="CP583" s="319" t="b">
        <f t="shared" si="212"/>
        <v>0</v>
      </c>
      <c r="CQ583" s="319" t="b">
        <f t="shared" si="197"/>
        <v>0</v>
      </c>
      <c r="CR583" s="319" t="b">
        <f t="shared" si="209"/>
        <v>0</v>
      </c>
      <c r="CS583" s="430" t="b">
        <f t="shared" si="210"/>
        <v>0</v>
      </c>
      <c r="CT583" s="302" t="str">
        <f t="shared" si="198"/>
        <v/>
      </c>
      <c r="CU583" s="302" t="b">
        <f t="shared" si="199"/>
        <v>1</v>
      </c>
      <c r="CV583" s="319" t="b">
        <f t="shared" si="200"/>
        <v>0</v>
      </c>
      <c r="CW583" s="302" t="str">
        <f>'Forside og oppsummering'!$K$2</f>
        <v>20230131_1336</v>
      </c>
      <c r="CX583" s="302">
        <f t="shared" si="201"/>
        <v>4</v>
      </c>
      <c r="CY583" s="302" t="str">
        <f t="shared" si="202"/>
        <v/>
      </c>
      <c r="CZ583" s="435" t="str">
        <f t="shared" si="203"/>
        <v>P8.7a</v>
      </c>
      <c r="DA583" s="330">
        <f>'Forside og oppsummering'!$E$23</f>
        <v>0</v>
      </c>
      <c r="DB583" s="302" t="str">
        <f t="shared" si="204"/>
        <v>Prosjekt 8</v>
      </c>
      <c r="DC583" s="330" t="str">
        <f t="shared" si="205"/>
        <v>Budsjett for tjenesteutviklingsprosjekt 8.</v>
      </c>
      <c r="DD583" s="431" t="str">
        <f t="shared" si="206"/>
        <v>P8.7a</v>
      </c>
      <c r="DE583" s="302" t="str">
        <f t="shared" si="207"/>
        <v>P_.7a</v>
      </c>
      <c r="DF583" s="302" t="str">
        <f t="shared" si="208"/>
        <v>Kostnader</v>
      </c>
      <c r="DG583" s="328">
        <v>0</v>
      </c>
      <c r="DH583" s="328">
        <v>0</v>
      </c>
      <c r="DI583" s="328">
        <v>0</v>
      </c>
      <c r="DJ583" s="328">
        <v>0</v>
      </c>
      <c r="DK583" s="328">
        <v>0</v>
      </c>
      <c r="DL583" s="328">
        <v>0</v>
      </c>
      <c r="DM583" s="328">
        <v>0</v>
      </c>
      <c r="DN583" s="328">
        <v>0</v>
      </c>
      <c r="DO583" s="328" t="str">
        <v>20230131_1336</v>
      </c>
      <c r="DP583" s="328">
        <v>4</v>
      </c>
      <c r="EW583" s="275">
        <v>581</v>
      </c>
    </row>
    <row r="584" spans="81:153" x14ac:dyDescent="0.3">
      <c r="CD584" s="329"/>
      <c r="CE584" s="329" t="str">
        <f>_xlfn.CONCAT(CD582,"b")</f>
        <v>P8.7b</v>
      </c>
      <c r="CF584" s="329" t="str">
        <v>Andre inntekter</v>
      </c>
      <c r="CG584" s="329"/>
      <c r="CH584" s="329"/>
      <c r="CI584" s="329"/>
      <c r="CJ584" s="329"/>
      <c r="CK584" s="329"/>
      <c r="CL584" s="329"/>
      <c r="CM584" s="329"/>
      <c r="CN584" s="329">
        <f>'Prosjekt 8'!$H$73</f>
        <v>0</v>
      </c>
      <c r="CO584" s="319" t="b">
        <f t="shared" si="211"/>
        <v>0</v>
      </c>
      <c r="CP584" s="319" t="b">
        <f t="shared" si="212"/>
        <v>0</v>
      </c>
      <c r="CQ584" s="319" t="b">
        <f t="shared" si="197"/>
        <v>0</v>
      </c>
      <c r="CR584" s="319" t="b">
        <f t="shared" si="209"/>
        <v>0</v>
      </c>
      <c r="CS584" s="430" t="b">
        <f t="shared" si="210"/>
        <v>0</v>
      </c>
      <c r="CT584" s="302" t="str">
        <f t="shared" si="198"/>
        <v/>
      </c>
      <c r="CU584" s="302" t="b">
        <f t="shared" si="199"/>
        <v>1</v>
      </c>
      <c r="CV584" s="319" t="b">
        <f t="shared" si="200"/>
        <v>0</v>
      </c>
      <c r="CW584" s="302" t="str">
        <f>'Forside og oppsummering'!$K$2</f>
        <v>20230131_1336</v>
      </c>
      <c r="CX584" s="302">
        <f t="shared" si="201"/>
        <v>4</v>
      </c>
      <c r="CY584" s="302" t="str">
        <f t="shared" si="202"/>
        <v/>
      </c>
      <c r="CZ584" s="435" t="str">
        <f t="shared" si="203"/>
        <v>P8.7b</v>
      </c>
      <c r="DA584" s="330">
        <f>'Forside og oppsummering'!$E$23</f>
        <v>0</v>
      </c>
      <c r="DB584" s="302" t="str">
        <f t="shared" si="204"/>
        <v>Prosjekt 8</v>
      </c>
      <c r="DC584" s="330" t="str">
        <f t="shared" si="205"/>
        <v>Budsjett for tjenesteutviklingsprosjekt 8.</v>
      </c>
      <c r="DD584" s="431" t="str">
        <f t="shared" si="206"/>
        <v>P8.7b</v>
      </c>
      <c r="DE584" s="302" t="str">
        <f t="shared" si="207"/>
        <v>P_.7b</v>
      </c>
      <c r="DF584" s="302" t="str">
        <f t="shared" si="208"/>
        <v>Andre inntekter</v>
      </c>
      <c r="DG584" s="328">
        <v>0</v>
      </c>
      <c r="DH584" s="328">
        <v>0</v>
      </c>
      <c r="DI584" s="328">
        <v>0</v>
      </c>
      <c r="DJ584" s="328">
        <v>0</v>
      </c>
      <c r="DK584" s="328">
        <v>0</v>
      </c>
      <c r="DL584" s="328">
        <v>0</v>
      </c>
      <c r="DM584" s="328">
        <v>0</v>
      </c>
      <c r="DN584" s="328">
        <v>0</v>
      </c>
      <c r="DO584" s="328" t="str">
        <v>20230131_1336</v>
      </c>
      <c r="DP584" s="328">
        <v>4</v>
      </c>
      <c r="EW584" s="436">
        <v>582</v>
      </c>
    </row>
    <row r="585" spans="81:153" x14ac:dyDescent="0.3">
      <c r="CD585" s="329"/>
      <c r="CE585" s="329" t="str">
        <f>_xlfn.CONCAT(CD582,"c")</f>
        <v>P8.7c</v>
      </c>
      <c r="CF585" s="275" t="s">
        <v>224</v>
      </c>
      <c r="CG585" s="329"/>
      <c r="CH585" s="329"/>
      <c r="CI585" s="329">
        <f>'Prosjekt 8'!$F$73</f>
        <v>0</v>
      </c>
      <c r="CJ585" s="329">
        <f>'Prosjekt 8'!$I$73</f>
        <v>0</v>
      </c>
      <c r="CK585" s="329"/>
      <c r="CL585" s="329"/>
      <c r="CM585" s="329">
        <f>'Prosjekt 8'!$J$73</f>
        <v>0</v>
      </c>
      <c r="CN585" s="329"/>
      <c r="CO585" s="319" t="b">
        <f t="shared" si="211"/>
        <v>0</v>
      </c>
      <c r="CP585" s="319" t="b">
        <f t="shared" si="212"/>
        <v>0</v>
      </c>
      <c r="CQ585" s="319" t="b">
        <f t="shared" si="197"/>
        <v>1</v>
      </c>
      <c r="CR585" s="319" t="b">
        <f t="shared" si="209"/>
        <v>0</v>
      </c>
      <c r="CS585" s="430" t="b">
        <f t="shared" si="210"/>
        <v>0</v>
      </c>
      <c r="CT585" s="302" t="str">
        <f t="shared" si="198"/>
        <v/>
      </c>
      <c r="CU585" s="302" t="b">
        <f t="shared" si="199"/>
        <v>1</v>
      </c>
      <c r="CV585" s="319" t="b">
        <f t="shared" si="200"/>
        <v>0</v>
      </c>
      <c r="CW585" s="302" t="str">
        <f>'Forside og oppsummering'!$K$2</f>
        <v>20230131_1336</v>
      </c>
      <c r="CX585" s="302">
        <f t="shared" si="201"/>
        <v>7</v>
      </c>
      <c r="CY585" s="302" t="str">
        <f t="shared" si="202"/>
        <v/>
      </c>
      <c r="CZ585" s="435" t="str">
        <f t="shared" si="203"/>
        <v>P8.7c</v>
      </c>
      <c r="DA585" s="330">
        <f>'Forside og oppsummering'!$E$23</f>
        <v>0</v>
      </c>
      <c r="DB585" s="302" t="str">
        <f t="shared" si="204"/>
        <v>Prosjekt 8</v>
      </c>
      <c r="DC585" s="330" t="str">
        <f t="shared" si="205"/>
        <v>Budsjett for tjenesteutviklingsprosjekt 8.</v>
      </c>
      <c r="DD585" s="431" t="str">
        <f t="shared" si="206"/>
        <v>P8.7c</v>
      </c>
      <c r="DE585" s="302" t="str">
        <f t="shared" si="207"/>
        <v>P_.7c</v>
      </c>
      <c r="DF585" s="302" t="str">
        <f t="shared" si="208"/>
        <v>Søknad</v>
      </c>
      <c r="DG585" s="328">
        <v>0</v>
      </c>
      <c r="DH585" s="328">
        <v>0</v>
      </c>
      <c r="DI585" s="328">
        <v>0</v>
      </c>
      <c r="DJ585" s="328">
        <v>0</v>
      </c>
      <c r="DK585" s="328">
        <v>0</v>
      </c>
      <c r="DL585" s="328">
        <v>0</v>
      </c>
      <c r="DM585" s="328">
        <v>0</v>
      </c>
      <c r="DN585" s="328">
        <v>0</v>
      </c>
      <c r="DO585" s="328" t="str">
        <v>20230131_1336</v>
      </c>
      <c r="DP585" s="328">
        <v>7</v>
      </c>
      <c r="EW585" s="275">
        <v>583</v>
      </c>
    </row>
    <row r="586" spans="81:153" x14ac:dyDescent="0.3">
      <c r="CD586" s="329"/>
      <c r="CE586" s="329" t="str">
        <f>CD582</f>
        <v>P8.7</v>
      </c>
      <c r="CF586" s="275" t="s">
        <v>817</v>
      </c>
      <c r="CG586" s="329"/>
      <c r="CH586" s="329"/>
      <c r="CI586" s="329"/>
      <c r="CJ586" s="329"/>
      <c r="CK586" s="329"/>
      <c r="CL586" s="329"/>
      <c r="CM586" s="329"/>
      <c r="CN586" s="329"/>
      <c r="CO586" s="319" t="b">
        <f t="shared" si="211"/>
        <v>0</v>
      </c>
      <c r="CP586" s="319" t="b">
        <f t="shared" si="212"/>
        <v>1</v>
      </c>
      <c r="CQ586" s="319" t="b">
        <f t="shared" si="197"/>
        <v>0</v>
      </c>
      <c r="CR586" s="319" t="b">
        <f t="shared" si="209"/>
        <v>0</v>
      </c>
      <c r="CS586" s="430" t="b">
        <f t="shared" si="210"/>
        <v>0</v>
      </c>
      <c r="CT586" s="302" t="str">
        <f t="shared" si="198"/>
        <v/>
      </c>
      <c r="CU586" s="302" t="b">
        <f t="shared" si="199"/>
        <v>1</v>
      </c>
      <c r="CV586" s="319" t="b">
        <f t="shared" si="200"/>
        <v>0</v>
      </c>
      <c r="CW586" s="302" t="str">
        <f>'Forside og oppsummering'!$K$2</f>
        <v>20230131_1336</v>
      </c>
      <c r="CX586" s="302">
        <f t="shared" si="201"/>
        <v>5</v>
      </c>
      <c r="CY586" s="302" t="str">
        <f t="shared" si="202"/>
        <v/>
      </c>
      <c r="CZ586" s="435" t="str">
        <f t="shared" si="203"/>
        <v>P8.7</v>
      </c>
      <c r="DA586" s="330">
        <f>'Forside og oppsummering'!$E$23</f>
        <v>0</v>
      </c>
      <c r="DB586" s="302" t="str">
        <f t="shared" si="204"/>
        <v>Prosjekt 8</v>
      </c>
      <c r="DC586" s="330" t="str">
        <f t="shared" si="205"/>
        <v>Budsjett for tjenesteutviklingsprosjekt 8.</v>
      </c>
      <c r="DD586" s="431" t="str">
        <f t="shared" si="206"/>
        <v>P8.7_saksbehandlerkommentar</v>
      </c>
      <c r="DE586" s="302" t="str">
        <f t="shared" si="207"/>
        <v>P_.7_saksbehandlerkommentar</v>
      </c>
      <c r="DF586" s="302" t="str">
        <f t="shared" si="208"/>
        <v>Eventuell tilbakemelding fra saksbehandler til kommunen angående tjenesteutviklingsprosjektet. (Det som skrives her fremkommer på tilskuddsbrevet til kommunen)</v>
      </c>
      <c r="DG586" s="328">
        <v>0</v>
      </c>
      <c r="DH586" s="328">
        <v>0</v>
      </c>
      <c r="DI586" s="328">
        <v>0</v>
      </c>
      <c r="DJ586" s="328">
        <v>0</v>
      </c>
      <c r="DK586" s="328">
        <v>0</v>
      </c>
      <c r="DL586" s="328">
        <v>0</v>
      </c>
      <c r="DM586" s="328">
        <v>0</v>
      </c>
      <c r="DN586" s="328">
        <v>0</v>
      </c>
      <c r="DO586" s="328" t="str">
        <v>20230131_1336</v>
      </c>
      <c r="DP586" s="328">
        <v>5</v>
      </c>
      <c r="EW586" s="275">
        <v>584</v>
      </c>
    </row>
    <row r="587" spans="81:153" x14ac:dyDescent="0.3">
      <c r="CD587" s="329"/>
      <c r="CE587" s="329" t="str">
        <f>CD582</f>
        <v>P8.7</v>
      </c>
      <c r="CF587" s="329"/>
      <c r="CG587" s="329"/>
      <c r="CH587" s="329"/>
      <c r="CI587" s="329"/>
      <c r="CJ587" s="329"/>
      <c r="CK587" s="329"/>
      <c r="CL587" s="329"/>
      <c r="CM587" s="329"/>
      <c r="CN587" s="329"/>
      <c r="CO587" s="319" t="b">
        <f t="shared" si="211"/>
        <v>0</v>
      </c>
      <c r="CP587" s="319" t="b">
        <f t="shared" si="212"/>
        <v>1</v>
      </c>
      <c r="CQ587" s="319" t="b">
        <f t="shared" ref="CQ587:CQ650" si="213">AND(CF587="Søknad",CF586="Andre inntekter")</f>
        <v>0</v>
      </c>
      <c r="CR587" s="319" t="b">
        <f t="shared" si="209"/>
        <v>1</v>
      </c>
      <c r="CS587" s="430" t="b">
        <f t="shared" si="210"/>
        <v>1</v>
      </c>
      <c r="CT587" s="302" t="str">
        <f t="shared" si="198"/>
        <v/>
      </c>
      <c r="CU587" s="302" t="b">
        <f t="shared" si="199"/>
        <v>1</v>
      </c>
      <c r="CV587" s="319" t="b">
        <f t="shared" si="200"/>
        <v>0</v>
      </c>
      <c r="CW587" s="302" t="str">
        <f>'Forside og oppsummering'!$K$2</f>
        <v>20230131_1336</v>
      </c>
      <c r="CX587" s="302">
        <f t="shared" si="201"/>
        <v>6</v>
      </c>
      <c r="CY587" s="302" t="str">
        <f t="shared" si="202"/>
        <v/>
      </c>
      <c r="CZ587" s="435" t="str">
        <f t="shared" si="203"/>
        <v>P8.7</v>
      </c>
      <c r="DA587" s="330">
        <f>'Forside og oppsummering'!$E$23</f>
        <v>0</v>
      </c>
      <c r="DB587" s="302" t="str">
        <f t="shared" si="204"/>
        <v>Prosjekt 8</v>
      </c>
      <c r="DC587" s="330" t="str">
        <f t="shared" si="205"/>
        <v>Budsjett for tjenesteutviklingsprosjekt 8.</v>
      </c>
      <c r="DD587" s="431" t="str">
        <f t="shared" si="206"/>
        <v>P8.7_end</v>
      </c>
      <c r="DE587" s="302" t="str">
        <f t="shared" si="207"/>
        <v>P_.7_end</v>
      </c>
      <c r="DF587" s="302" t="str">
        <f t="shared" si="208"/>
        <v/>
      </c>
      <c r="DG587" s="328">
        <v>0</v>
      </c>
      <c r="DH587" s="328">
        <v>0</v>
      </c>
      <c r="DI587" s="328">
        <v>0</v>
      </c>
      <c r="DJ587" s="328">
        <v>0</v>
      </c>
      <c r="DK587" s="328">
        <v>0</v>
      </c>
      <c r="DL587" s="328">
        <v>0</v>
      </c>
      <c r="DM587" s="328">
        <v>0</v>
      </c>
      <c r="DN587" s="328">
        <v>0</v>
      </c>
      <c r="DO587" s="328" t="str">
        <v>20230131_1336</v>
      </c>
      <c r="DP587" s="328">
        <v>6</v>
      </c>
      <c r="EW587" s="275">
        <v>585</v>
      </c>
    </row>
    <row r="588" spans="81:153" x14ac:dyDescent="0.3">
      <c r="CC588" s="428"/>
      <c r="CD588" s="275" t="s">
        <v>697</v>
      </c>
      <c r="CE588" s="429"/>
      <c r="CF588" s="429"/>
      <c r="CG588" s="429"/>
      <c r="CH588" s="429"/>
      <c r="CI588" s="429"/>
      <c r="CJ588" s="429"/>
      <c r="CK588" s="429"/>
      <c r="CL588" s="429"/>
      <c r="CM588" s="429"/>
      <c r="CN588" s="429"/>
      <c r="CO588" s="319" t="b">
        <f t="shared" si="211"/>
        <v>1</v>
      </c>
      <c r="CP588" s="319" t="b">
        <f t="shared" si="212"/>
        <v>0</v>
      </c>
      <c r="CQ588" s="319" t="b">
        <f t="shared" si="213"/>
        <v>0</v>
      </c>
      <c r="CR588" s="430" t="b">
        <f t="shared" si="209"/>
        <v>0</v>
      </c>
      <c r="CS588" s="430" t="b">
        <f t="shared" si="210"/>
        <v>1</v>
      </c>
      <c r="CT588" s="302" t="b">
        <f t="shared" si="198"/>
        <v>1</v>
      </c>
      <c r="CU588" s="302" t="b">
        <f t="shared" si="199"/>
        <v>1</v>
      </c>
      <c r="CV588" s="319" t="b">
        <f t="shared" si="200"/>
        <v>0</v>
      </c>
      <c r="CW588" s="302" t="str">
        <f>'Forside og oppsummering'!$K$2</f>
        <v>20230131_1336</v>
      </c>
      <c r="CX588" s="302">
        <f t="shared" si="201"/>
        <v>1</v>
      </c>
      <c r="CY588" s="302" t="str">
        <f t="shared" si="202"/>
        <v>9</v>
      </c>
      <c r="CZ588" s="435" t="str">
        <f t="shared" si="203"/>
        <v>P9.</v>
      </c>
      <c r="DA588" s="330">
        <f>'Forside og oppsummering'!$E$23</f>
        <v>0</v>
      </c>
      <c r="DB588" s="302" t="str">
        <f t="shared" si="204"/>
        <v>Prosjekt 9</v>
      </c>
      <c r="DC588" s="330" t="str">
        <f t="shared" si="205"/>
        <v/>
      </c>
      <c r="DD588" s="431" t="str">
        <f t="shared" si="206"/>
        <v>P9.</v>
      </c>
      <c r="DE588" s="302" t="str">
        <f t="shared" si="207"/>
        <v>P_.</v>
      </c>
      <c r="DF588" s="302">
        <f t="shared" si="208"/>
        <v>0</v>
      </c>
      <c r="DG588" s="328">
        <v>0</v>
      </c>
      <c r="DH588" s="328">
        <v>0</v>
      </c>
      <c r="DI588" s="328">
        <v>0</v>
      </c>
      <c r="DJ588" s="328">
        <v>0</v>
      </c>
      <c r="DK588" s="328">
        <v>0</v>
      </c>
      <c r="DL588" s="328">
        <v>0</v>
      </c>
      <c r="DM588" s="328">
        <v>0</v>
      </c>
      <c r="DN588" s="328">
        <v>0</v>
      </c>
      <c r="DO588" s="328" t="str">
        <v>20230131_1336</v>
      </c>
      <c r="DP588" s="328">
        <v>1</v>
      </c>
      <c r="EW588" s="436">
        <v>586</v>
      </c>
    </row>
    <row r="589" spans="81:153" x14ac:dyDescent="0.3">
      <c r="CD589" s="313" t="str" cm="1">
        <f t="array" ref="CD589:CF624">'Prosjekt 9'!$C$7:$E$42</f>
        <v>P9.1</v>
      </c>
      <c r="CE589" s="313" t="str">
        <v>Overordnede prosjektdetaljer</v>
      </c>
      <c r="CF589" s="313">
        <v>0</v>
      </c>
      <c r="CG589" s="313"/>
      <c r="CH589" s="313"/>
      <c r="CI589" s="313"/>
      <c r="CJ589" s="313"/>
      <c r="CK589" s="313"/>
      <c r="CL589" s="313"/>
      <c r="CM589" s="313"/>
      <c r="CN589" s="313" cm="1">
        <f t="array" ref="CN589:CN624">'Prosjekt 9'!$G$7:$G$42</f>
        <v>0</v>
      </c>
      <c r="CO589" s="319" t="b">
        <f t="shared" si="211"/>
        <v>1</v>
      </c>
      <c r="CP589" s="319" t="b">
        <f t="shared" si="212"/>
        <v>0</v>
      </c>
      <c r="CQ589" s="319" t="b">
        <f t="shared" si="213"/>
        <v>0</v>
      </c>
      <c r="CR589" s="319" t="b">
        <f t="shared" si="209"/>
        <v>0</v>
      </c>
      <c r="CS589" s="430" t="b">
        <f t="shared" si="210"/>
        <v>0</v>
      </c>
      <c r="CT589" s="302" t="str">
        <f t="shared" si="198"/>
        <v/>
      </c>
      <c r="CU589" s="302" t="b">
        <f t="shared" si="199"/>
        <v>1</v>
      </c>
      <c r="CV589" s="319" t="b">
        <f t="shared" si="200"/>
        <v>0</v>
      </c>
      <c r="CW589" s="302" t="str">
        <f>'Forside og oppsummering'!$K$2</f>
        <v>20230131_1336</v>
      </c>
      <c r="CX589" s="302">
        <f t="shared" si="201"/>
        <v>2</v>
      </c>
      <c r="CY589" s="302" t="str">
        <f t="shared" si="202"/>
        <v/>
      </c>
      <c r="CZ589" s="435" t="str">
        <f t="shared" si="203"/>
        <v>P9.1</v>
      </c>
      <c r="DA589" s="330">
        <f>'Forside og oppsummering'!$E$23</f>
        <v>0</v>
      </c>
      <c r="DB589" s="302" t="str">
        <f t="shared" si="204"/>
        <v>Prosjekt 9</v>
      </c>
      <c r="DC589" s="330" t="str">
        <f t="shared" si="205"/>
        <v>Overordnede prosjektdetaljer</v>
      </c>
      <c r="DD589" s="431" t="str">
        <f t="shared" si="206"/>
        <v>P9.1</v>
      </c>
      <c r="DE589" s="302" t="str">
        <f t="shared" si="207"/>
        <v>P_.1</v>
      </c>
      <c r="DF589" s="302">
        <f t="shared" si="208"/>
        <v>0</v>
      </c>
      <c r="DG589" s="328">
        <v>0</v>
      </c>
      <c r="DH589" s="328">
        <v>0</v>
      </c>
      <c r="DI589" s="328">
        <v>0</v>
      </c>
      <c r="DJ589" s="328">
        <v>0</v>
      </c>
      <c r="DK589" s="328">
        <v>0</v>
      </c>
      <c r="DL589" s="328">
        <v>0</v>
      </c>
      <c r="DM589" s="328">
        <v>0</v>
      </c>
      <c r="DN589" s="328">
        <v>0</v>
      </c>
      <c r="DO589" s="328" t="str">
        <v>20230131_1336</v>
      </c>
      <c r="DP589" s="328">
        <v>2</v>
      </c>
      <c r="EW589" s="275">
        <v>587</v>
      </c>
    </row>
    <row r="590" spans="81:153" x14ac:dyDescent="0.3">
      <c r="CD590" s="313">
        <v>0</v>
      </c>
      <c r="CE590" s="313" t="str">
        <v>P9.1a</v>
      </c>
      <c r="CF590" s="313" t="str">
        <v>Tittel for tjenesteutviklingsprosjektet
Skriv inn en tittel som er beskrivende for prosjektet - maks 100 tegn</v>
      </c>
      <c r="CG590" s="313"/>
      <c r="CH590" s="313"/>
      <c r="CI590" s="313"/>
      <c r="CJ590" s="313"/>
      <c r="CK590" s="313"/>
      <c r="CL590" s="313"/>
      <c r="CM590" s="313"/>
      <c r="CN590" s="313">
        <v>0</v>
      </c>
      <c r="CO590" s="319" t="b">
        <f t="shared" si="211"/>
        <v>0</v>
      </c>
      <c r="CP590" s="319" t="b">
        <f t="shared" si="212"/>
        <v>0</v>
      </c>
      <c r="CQ590" s="319" t="b">
        <f t="shared" si="213"/>
        <v>0</v>
      </c>
      <c r="CR590" s="319" t="b">
        <f t="shared" si="209"/>
        <v>0</v>
      </c>
      <c r="CS590" s="430" t="b">
        <f t="shared" si="210"/>
        <v>0</v>
      </c>
      <c r="CT590" s="302" t="str">
        <f t="shared" si="198"/>
        <v/>
      </c>
      <c r="CU590" s="302" t="b">
        <f t="shared" si="199"/>
        <v>1</v>
      </c>
      <c r="CV590" s="319" t="b">
        <f t="shared" si="200"/>
        <v>0</v>
      </c>
      <c r="CW590" s="302" t="str">
        <f>'Forside og oppsummering'!$K$2</f>
        <v>20230131_1336</v>
      </c>
      <c r="CX590" s="302">
        <f t="shared" si="201"/>
        <v>4</v>
      </c>
      <c r="CY590" s="302" t="str">
        <f t="shared" si="202"/>
        <v/>
      </c>
      <c r="CZ590" s="435" t="str">
        <f t="shared" si="203"/>
        <v>P9.1a</v>
      </c>
      <c r="DA590" s="330">
        <f>'Forside og oppsummering'!$E$23</f>
        <v>0</v>
      </c>
      <c r="DB590" s="302" t="str">
        <f t="shared" si="204"/>
        <v>Prosjekt 9</v>
      </c>
      <c r="DC590" s="330" t="str">
        <f t="shared" si="205"/>
        <v>Overordnede prosjektdetaljer</v>
      </c>
      <c r="DD590" s="431" t="str">
        <f t="shared" si="206"/>
        <v>P9.1a</v>
      </c>
      <c r="DE590" s="302" t="str">
        <f t="shared" si="207"/>
        <v>P_.1a</v>
      </c>
      <c r="DF590" s="302" t="str">
        <f t="shared" si="208"/>
        <v>Tittel for tjenesteutviklingsprosjektet
Skriv inn en tittel som er beskrivende for prosjektet - maks 100 tegn</v>
      </c>
      <c r="DG590" s="328">
        <v>0</v>
      </c>
      <c r="DH590" s="328">
        <v>0</v>
      </c>
      <c r="DI590" s="328">
        <v>0</v>
      </c>
      <c r="DJ590" s="328">
        <v>0</v>
      </c>
      <c r="DK590" s="328">
        <v>0</v>
      </c>
      <c r="DL590" s="328">
        <v>0</v>
      </c>
      <c r="DM590" s="328">
        <v>0</v>
      </c>
      <c r="DN590" s="328">
        <v>0</v>
      </c>
      <c r="DO590" s="328" t="str">
        <v>20230131_1336</v>
      </c>
      <c r="DP590" s="328">
        <v>4</v>
      </c>
      <c r="EW590" s="275">
        <v>588</v>
      </c>
    </row>
    <row r="591" spans="81:153" x14ac:dyDescent="0.3">
      <c r="CD591" s="313">
        <v>0</v>
      </c>
      <c r="CE591" s="313" t="str">
        <v>P9.1b</v>
      </c>
      <c r="CF591" s="313" t="str">
        <v>Er dette videreføring av et eksisterende tjenesteutviklingsprosjekt?
(Ja/Nei)</v>
      </c>
      <c r="CG591" s="313"/>
      <c r="CH591" s="313"/>
      <c r="CI591" s="313"/>
      <c r="CJ591" s="313"/>
      <c r="CK591" s="313"/>
      <c r="CL591" s="313"/>
      <c r="CM591" s="313"/>
      <c r="CN591" s="313">
        <v>0</v>
      </c>
      <c r="CO591" s="319" t="b">
        <f t="shared" si="211"/>
        <v>0</v>
      </c>
      <c r="CP591" s="319" t="b">
        <f t="shared" si="212"/>
        <v>0</v>
      </c>
      <c r="CQ591" s="319" t="b">
        <f t="shared" si="213"/>
        <v>0</v>
      </c>
      <c r="CR591" s="319" t="b">
        <f t="shared" si="209"/>
        <v>0</v>
      </c>
      <c r="CS591" s="430" t="b">
        <f t="shared" si="210"/>
        <v>0</v>
      </c>
      <c r="CT591" s="302" t="str">
        <f t="shared" si="198"/>
        <v/>
      </c>
      <c r="CU591" s="302" t="b">
        <f t="shared" si="199"/>
        <v>1</v>
      </c>
      <c r="CV591" s="319" t="b">
        <f t="shared" si="200"/>
        <v>0</v>
      </c>
      <c r="CW591" s="302" t="str">
        <f>'Forside og oppsummering'!$K$2</f>
        <v>20230131_1336</v>
      </c>
      <c r="CX591" s="302">
        <f t="shared" si="201"/>
        <v>4</v>
      </c>
      <c r="CY591" s="302" t="str">
        <f t="shared" si="202"/>
        <v/>
      </c>
      <c r="CZ591" s="435" t="str">
        <f t="shared" si="203"/>
        <v>P9.1b</v>
      </c>
      <c r="DA591" s="330">
        <f>'Forside og oppsummering'!$E$23</f>
        <v>0</v>
      </c>
      <c r="DB591" s="302" t="str">
        <f t="shared" si="204"/>
        <v>Prosjekt 9</v>
      </c>
      <c r="DC591" s="330" t="str">
        <f t="shared" si="205"/>
        <v>Overordnede prosjektdetaljer</v>
      </c>
      <c r="DD591" s="431" t="str">
        <f t="shared" si="206"/>
        <v>P9.1b</v>
      </c>
      <c r="DE591" s="302" t="str">
        <f t="shared" si="207"/>
        <v>P_.1b</v>
      </c>
      <c r="DF591" s="302" t="str">
        <f t="shared" si="208"/>
        <v>Er dette videreføring av et eksisterende tjenesteutviklingsprosjekt?
(Ja/Nei)</v>
      </c>
      <c r="DG591" s="328">
        <v>0</v>
      </c>
      <c r="DH591" s="328">
        <v>0</v>
      </c>
      <c r="DI591" s="328">
        <v>0</v>
      </c>
      <c r="DJ591" s="328">
        <v>0</v>
      </c>
      <c r="DK591" s="328">
        <v>0</v>
      </c>
      <c r="DL591" s="328">
        <v>0</v>
      </c>
      <c r="DM591" s="328">
        <v>0</v>
      </c>
      <c r="DN591" s="328">
        <v>0</v>
      </c>
      <c r="DO591" s="328" t="str">
        <v>20230131_1336</v>
      </c>
      <c r="DP591" s="328">
        <v>4</v>
      </c>
      <c r="EW591" s="275">
        <v>589</v>
      </c>
    </row>
    <row r="592" spans="81:153" x14ac:dyDescent="0.3">
      <c r="CD592" s="313">
        <v>0</v>
      </c>
      <c r="CE592" s="313" t="str">
        <v>P9.1c</v>
      </c>
      <c r="CF592" s="313" t="str">
        <v>Estimert startdato for tjenesteutviklingsprosjektet</v>
      </c>
      <c r="CG592" s="313"/>
      <c r="CH592" s="313"/>
      <c r="CI592" s="313"/>
      <c r="CJ592" s="313"/>
      <c r="CK592" s="313"/>
      <c r="CL592" s="313"/>
      <c r="CM592" s="313"/>
      <c r="CN592" s="313">
        <v>0</v>
      </c>
      <c r="CO592" s="319" t="b">
        <f t="shared" si="211"/>
        <v>0</v>
      </c>
      <c r="CP592" s="319" t="b">
        <f t="shared" si="212"/>
        <v>0</v>
      </c>
      <c r="CQ592" s="319" t="b">
        <f t="shared" si="213"/>
        <v>0</v>
      </c>
      <c r="CR592" s="319" t="b">
        <f t="shared" si="209"/>
        <v>0</v>
      </c>
      <c r="CS592" s="430" t="b">
        <f t="shared" si="210"/>
        <v>0</v>
      </c>
      <c r="CT592" s="302" t="str">
        <f t="shared" si="198"/>
        <v/>
      </c>
      <c r="CU592" s="302" t="b">
        <f t="shared" si="199"/>
        <v>1</v>
      </c>
      <c r="CV592" s="319" t="b">
        <f t="shared" si="200"/>
        <v>0</v>
      </c>
      <c r="CW592" s="302" t="str">
        <f>'Forside og oppsummering'!$K$2</f>
        <v>20230131_1336</v>
      </c>
      <c r="CX592" s="302">
        <f t="shared" si="201"/>
        <v>4</v>
      </c>
      <c r="CY592" s="302" t="str">
        <f t="shared" si="202"/>
        <v/>
      </c>
      <c r="CZ592" s="435" t="str">
        <f t="shared" si="203"/>
        <v>P9.1c</v>
      </c>
      <c r="DA592" s="330">
        <f>'Forside og oppsummering'!$E$23</f>
        <v>0</v>
      </c>
      <c r="DB592" s="302" t="str">
        <f t="shared" si="204"/>
        <v>Prosjekt 9</v>
      </c>
      <c r="DC592" s="330" t="str">
        <f t="shared" si="205"/>
        <v>Overordnede prosjektdetaljer</v>
      </c>
      <c r="DD592" s="431" t="str">
        <f t="shared" si="206"/>
        <v>P9.1c</v>
      </c>
      <c r="DE592" s="302" t="str">
        <f t="shared" si="207"/>
        <v>P_.1c</v>
      </c>
      <c r="DF592" s="302" t="str">
        <f t="shared" si="208"/>
        <v>Estimert startdato for tjenesteutviklingsprosjektet</v>
      </c>
      <c r="DG592" s="328">
        <v>0</v>
      </c>
      <c r="DH592" s="328">
        <v>0</v>
      </c>
      <c r="DI592" s="328">
        <v>0</v>
      </c>
      <c r="DJ592" s="328">
        <v>0</v>
      </c>
      <c r="DK592" s="328">
        <v>0</v>
      </c>
      <c r="DL592" s="328">
        <v>0</v>
      </c>
      <c r="DM592" s="328">
        <v>0</v>
      </c>
      <c r="DN592" s="328">
        <v>0</v>
      </c>
      <c r="DO592" s="328" t="str">
        <v>20230131_1336</v>
      </c>
      <c r="DP592" s="328">
        <v>4</v>
      </c>
      <c r="EW592" s="436">
        <v>590</v>
      </c>
    </row>
    <row r="593" spans="82:153" x14ac:dyDescent="0.3">
      <c r="CD593" s="313">
        <v>0</v>
      </c>
      <c r="CE593" s="313" t="str">
        <v>P9.1d</v>
      </c>
      <c r="CF593"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593" s="313"/>
      <c r="CH593" s="313"/>
      <c r="CI593" s="313"/>
      <c r="CJ593" s="313"/>
      <c r="CK593" s="313"/>
      <c r="CL593" s="313"/>
      <c r="CM593" s="313"/>
      <c r="CN593" s="313">
        <v>0</v>
      </c>
      <c r="CO593" s="319" t="b">
        <f t="shared" si="211"/>
        <v>0</v>
      </c>
      <c r="CP593" s="319" t="b">
        <f t="shared" si="212"/>
        <v>0</v>
      </c>
      <c r="CQ593" s="319" t="b">
        <f t="shared" si="213"/>
        <v>0</v>
      </c>
      <c r="CR593" s="319" t="b">
        <f t="shared" si="209"/>
        <v>0</v>
      </c>
      <c r="CS593" s="430" t="b">
        <f t="shared" si="210"/>
        <v>0</v>
      </c>
      <c r="CT593" s="302" t="str">
        <f t="shared" ref="CT593:CT656" si="214">IF(CX593=1,AND(COUNTIF(CN595:CN598,0)=COUNTA(CN595:CN598),SUM(CJ633:CN663)=0),"")</f>
        <v/>
      </c>
      <c r="CU593" s="302" t="b">
        <f t="shared" ref="CU593:CU656" si="215">IF(CT593="",CU592,CT593)</f>
        <v>1</v>
      </c>
      <c r="CV593" s="319" t="b">
        <f t="shared" ref="CV593:CV656" si="216">IF(CU593,FALSE,OR(NOT(AND(CR593,CO594=FALSE)),CS593,CP593))</f>
        <v>0</v>
      </c>
      <c r="CW593" s="302" t="str">
        <f>'Forside og oppsummering'!$K$2</f>
        <v>20230131_1336</v>
      </c>
      <c r="CX593" s="302">
        <f t="shared" ref="CX593:CX656" si="217">IF(LEN(CD593)=3,1,IF(CQ593,7,IF(CQ592,5,IF(CS593,6,IF(CO593,2,4)))))</f>
        <v>4</v>
      </c>
      <c r="CY593" s="302" t="str">
        <f t="shared" ref="CY593:CY656" si="218">IF(CX593=1,RIGHT(LEFT(CD593,2),1),"")</f>
        <v/>
      </c>
      <c r="CZ593" s="435" t="str">
        <f t="shared" si="203"/>
        <v>P9.1d</v>
      </c>
      <c r="DA593" s="330">
        <f>'Forside og oppsummering'!$E$23</f>
        <v>0</v>
      </c>
      <c r="DB593" s="302" t="str">
        <f t="shared" si="204"/>
        <v>Prosjekt 9</v>
      </c>
      <c r="DC593" s="330" t="str">
        <f t="shared" si="205"/>
        <v>Overordnede prosjektdetaljer</v>
      </c>
      <c r="DD593" s="431" t="str">
        <f t="shared" si="206"/>
        <v>P9.1d</v>
      </c>
      <c r="DE593" s="302" t="str">
        <f t="shared" si="207"/>
        <v>P_.1d</v>
      </c>
      <c r="DF593" s="302" t="str">
        <f t="shared" si="208"/>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593" s="328">
        <v>0</v>
      </c>
      <c r="DH593" s="328">
        <v>0</v>
      </c>
      <c r="DI593" s="328">
        <v>0</v>
      </c>
      <c r="DJ593" s="328">
        <v>0</v>
      </c>
      <c r="DK593" s="328">
        <v>0</v>
      </c>
      <c r="DL593" s="328">
        <v>0</v>
      </c>
      <c r="DM593" s="328">
        <v>0</v>
      </c>
      <c r="DN593" s="328">
        <v>0</v>
      </c>
      <c r="DO593" s="328" t="str">
        <v>20230131_1336</v>
      </c>
      <c r="DP593" s="328">
        <v>4</v>
      </c>
      <c r="EW593" s="275">
        <v>591</v>
      </c>
    </row>
    <row r="594" spans="82:153" x14ac:dyDescent="0.3">
      <c r="CD594" s="313">
        <v>0</v>
      </c>
      <c r="CE594" s="313" t="str">
        <v>P9.1e</v>
      </c>
      <c r="CF594"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594" s="313"/>
      <c r="CH594" s="313"/>
      <c r="CI594" s="313"/>
      <c r="CJ594" s="313"/>
      <c r="CK594" s="313"/>
      <c r="CL594" s="313"/>
      <c r="CM594" s="313"/>
      <c r="CN594" s="313">
        <v>0</v>
      </c>
      <c r="CO594" s="319" t="b">
        <f t="shared" si="211"/>
        <v>0</v>
      </c>
      <c r="CP594" s="319" t="b">
        <f t="shared" si="212"/>
        <v>0</v>
      </c>
      <c r="CQ594" s="319" t="b">
        <f t="shared" si="213"/>
        <v>0</v>
      </c>
      <c r="CR594" s="319" t="b">
        <f t="shared" si="209"/>
        <v>0</v>
      </c>
      <c r="CS594" s="430" t="b">
        <f t="shared" si="210"/>
        <v>0</v>
      </c>
      <c r="CT594" s="302" t="str">
        <f t="shared" si="214"/>
        <v/>
      </c>
      <c r="CU594" s="302" t="b">
        <f t="shared" si="215"/>
        <v>1</v>
      </c>
      <c r="CV594" s="319" t="b">
        <f t="shared" si="216"/>
        <v>0</v>
      </c>
      <c r="CW594" s="302" t="str">
        <f>'Forside og oppsummering'!$K$2</f>
        <v>20230131_1336</v>
      </c>
      <c r="CX594" s="302">
        <f t="shared" si="217"/>
        <v>4</v>
      </c>
      <c r="CY594" s="302" t="str">
        <f t="shared" si="218"/>
        <v/>
      </c>
      <c r="CZ594" s="435" t="str">
        <f t="shared" si="203"/>
        <v>P9.1e</v>
      </c>
      <c r="DA594" s="330">
        <f>'Forside og oppsummering'!$E$23</f>
        <v>0</v>
      </c>
      <c r="DB594" s="302" t="str">
        <f t="shared" si="204"/>
        <v>Prosjekt 9</v>
      </c>
      <c r="DC594" s="330" t="str">
        <f t="shared" si="205"/>
        <v>Overordnede prosjektdetaljer</v>
      </c>
      <c r="DD594" s="431" t="str">
        <f t="shared" si="206"/>
        <v>P9.1e</v>
      </c>
      <c r="DE594" s="302" t="str">
        <f t="shared" si="207"/>
        <v>P_.1e</v>
      </c>
      <c r="DF594" s="302" t="str">
        <f t="shared" si="208"/>
        <v>Status for tjenesteutviklingsprosjektet
- Besvares dersom dette er videreføring av et eksisterende tjenesteutviklingsprosjekt 
- Beskriv kort hva som er status for tjenesteutviklingsprosjektet og hvordan det går sammenlignet med den opprinnelige fremdriftsplanen</v>
      </c>
      <c r="DG594" s="328">
        <v>0</v>
      </c>
      <c r="DH594" s="328">
        <v>0</v>
      </c>
      <c r="DI594" s="328">
        <v>0</v>
      </c>
      <c r="DJ594" s="328">
        <v>0</v>
      </c>
      <c r="DK594" s="328">
        <v>0</v>
      </c>
      <c r="DL594" s="328">
        <v>0</v>
      </c>
      <c r="DM594" s="328">
        <v>0</v>
      </c>
      <c r="DN594" s="328">
        <v>0</v>
      </c>
      <c r="DO594" s="328" t="str">
        <v>20230131_1336</v>
      </c>
      <c r="DP594" s="328">
        <v>4</v>
      </c>
      <c r="EW594" s="275">
        <v>592</v>
      </c>
    </row>
    <row r="595" spans="82:153" x14ac:dyDescent="0.3">
      <c r="CD595" s="313">
        <v>0</v>
      </c>
      <c r="CE595" s="313">
        <v>0</v>
      </c>
      <c r="CF595" s="313">
        <v>0</v>
      </c>
      <c r="CG595" s="313"/>
      <c r="CH595" s="313"/>
      <c r="CI595" s="313"/>
      <c r="CJ595" s="313"/>
      <c r="CK595" s="313"/>
      <c r="CL595" s="313"/>
      <c r="CM595" s="313"/>
      <c r="CN595" s="313">
        <v>0</v>
      </c>
      <c r="CO595" s="319" t="b">
        <f t="shared" si="211"/>
        <v>0</v>
      </c>
      <c r="CP595" s="319" t="b">
        <f t="shared" si="212"/>
        <v>0</v>
      </c>
      <c r="CQ595" s="319" t="b">
        <f t="shared" si="213"/>
        <v>0</v>
      </c>
      <c r="CR595" s="319" t="b">
        <f t="shared" si="209"/>
        <v>1</v>
      </c>
      <c r="CS595" s="430" t="b">
        <f t="shared" si="210"/>
        <v>1</v>
      </c>
      <c r="CT595" s="302" t="str">
        <f t="shared" si="214"/>
        <v/>
      </c>
      <c r="CU595" s="302" t="b">
        <f t="shared" si="215"/>
        <v>1</v>
      </c>
      <c r="CV595" s="319" t="b">
        <f t="shared" si="216"/>
        <v>0</v>
      </c>
      <c r="CW595" s="302" t="str">
        <f>'Forside og oppsummering'!$K$2</f>
        <v>20230131_1336</v>
      </c>
      <c r="CX595" s="302">
        <f t="shared" si="217"/>
        <v>6</v>
      </c>
      <c r="CY595" s="302" t="str">
        <f t="shared" si="218"/>
        <v/>
      </c>
      <c r="CZ595" s="435">
        <f t="shared" si="203"/>
        <v>0</v>
      </c>
      <c r="DA595" s="330">
        <f>'Forside og oppsummering'!$E$23</f>
        <v>0</v>
      </c>
      <c r="DB595" s="302" t="str">
        <f t="shared" si="204"/>
        <v>Prosjekt 9</v>
      </c>
      <c r="DC595" s="330" t="str">
        <f t="shared" si="205"/>
        <v>Overordnede prosjektdetaljer</v>
      </c>
      <c r="DD595" s="431" t="str">
        <f t="shared" si="206"/>
        <v>P9.1e_end</v>
      </c>
      <c r="DE595" s="302" t="str">
        <f t="shared" si="207"/>
        <v>P_.1e_end</v>
      </c>
      <c r="DF595" s="302" t="str">
        <f t="shared" si="208"/>
        <v/>
      </c>
      <c r="DG595" s="328">
        <v>0</v>
      </c>
      <c r="DH595" s="328">
        <v>0</v>
      </c>
      <c r="DI595" s="328">
        <v>0</v>
      </c>
      <c r="DJ595" s="328">
        <v>0</v>
      </c>
      <c r="DK595" s="328">
        <v>0</v>
      </c>
      <c r="DL595" s="328">
        <v>0</v>
      </c>
      <c r="DM595" s="328">
        <v>0</v>
      </c>
      <c r="DN595" s="328">
        <v>0</v>
      </c>
      <c r="DO595" s="328" t="str">
        <v>20230131_1336</v>
      </c>
      <c r="DP595" s="328">
        <v>6</v>
      </c>
      <c r="EW595" s="275">
        <v>593</v>
      </c>
    </row>
    <row r="596" spans="82:153" x14ac:dyDescent="0.3">
      <c r="CD596" s="313" t="str">
        <v>P9.2</v>
      </c>
      <c r="CE596" s="313" t="str">
        <v>Tema for tjenesteutviklingsprosjekt 9.</v>
      </c>
      <c r="CF596" s="313">
        <v>0</v>
      </c>
      <c r="CG596" s="313"/>
      <c r="CH596" s="313"/>
      <c r="CI596" s="313"/>
      <c r="CJ596" s="313"/>
      <c r="CK596" s="313"/>
      <c r="CL596" s="313"/>
      <c r="CM596" s="313"/>
      <c r="CN596" s="313">
        <v>0</v>
      </c>
      <c r="CO596" s="319" t="b">
        <f t="shared" si="211"/>
        <v>1</v>
      </c>
      <c r="CP596" s="319" t="b">
        <f t="shared" si="212"/>
        <v>0</v>
      </c>
      <c r="CQ596" s="319" t="b">
        <f t="shared" si="213"/>
        <v>0</v>
      </c>
      <c r="CR596" s="319" t="b">
        <f t="shared" si="209"/>
        <v>0</v>
      </c>
      <c r="CS596" s="430" t="b">
        <f t="shared" si="210"/>
        <v>0</v>
      </c>
      <c r="CT596" s="302" t="str">
        <f t="shared" si="214"/>
        <v/>
      </c>
      <c r="CU596" s="302" t="b">
        <f t="shared" si="215"/>
        <v>1</v>
      </c>
      <c r="CV596" s="319" t="b">
        <f t="shared" si="216"/>
        <v>0</v>
      </c>
      <c r="CW596" s="302" t="str">
        <f>'Forside og oppsummering'!$K$2</f>
        <v>20230131_1336</v>
      </c>
      <c r="CX596" s="302">
        <f t="shared" si="217"/>
        <v>2</v>
      </c>
      <c r="CY596" s="302" t="str">
        <f t="shared" si="218"/>
        <v/>
      </c>
      <c r="CZ596" s="435" t="str">
        <f t="shared" si="203"/>
        <v>P9.2</v>
      </c>
      <c r="DA596" s="330">
        <f>'Forside og oppsummering'!$E$23</f>
        <v>0</v>
      </c>
      <c r="DB596" s="302" t="str">
        <f t="shared" si="204"/>
        <v>Prosjekt 9</v>
      </c>
      <c r="DC596" s="330" t="str">
        <f t="shared" si="205"/>
        <v>Tema for tjenesteutviklingsprosjekt 9.</v>
      </c>
      <c r="DD596" s="431" t="str">
        <f t="shared" si="206"/>
        <v>P9.2</v>
      </c>
      <c r="DE596" s="302" t="str">
        <f t="shared" si="207"/>
        <v>P_.2</v>
      </c>
      <c r="DF596" s="302">
        <f t="shared" si="208"/>
        <v>0</v>
      </c>
      <c r="DG596" s="328">
        <v>0</v>
      </c>
      <c r="DH596" s="328">
        <v>0</v>
      </c>
      <c r="DI596" s="328">
        <v>0</v>
      </c>
      <c r="DJ596" s="328">
        <v>0</v>
      </c>
      <c r="DK596" s="328">
        <v>0</v>
      </c>
      <c r="DL596" s="328">
        <v>0</v>
      </c>
      <c r="DM596" s="328">
        <v>0</v>
      </c>
      <c r="DN596" s="328">
        <v>0</v>
      </c>
      <c r="DO596" s="328" t="str">
        <v>20230131_1336</v>
      </c>
      <c r="DP596" s="328">
        <v>2</v>
      </c>
      <c r="EW596" s="436">
        <v>594</v>
      </c>
    </row>
    <row r="597" spans="82:153" x14ac:dyDescent="0.3">
      <c r="CD597" s="313">
        <v>0</v>
      </c>
      <c r="CE597" s="313" t="str">
        <v>Det er kun mulig å markere et tema. Velg temaet som er mest dekkende for prosjektets innretning med "Ja".</v>
      </c>
      <c r="CF597" s="313">
        <v>0</v>
      </c>
      <c r="CG597" s="313"/>
      <c r="CH597" s="313"/>
      <c r="CI597" s="313"/>
      <c r="CJ597" s="313"/>
      <c r="CK597" s="313"/>
      <c r="CL597" s="313"/>
      <c r="CM597" s="313"/>
      <c r="CN597" s="313">
        <v>0</v>
      </c>
      <c r="CO597" s="319" t="b">
        <f t="shared" si="211"/>
        <v>0</v>
      </c>
      <c r="CP597" s="319" t="b">
        <f t="shared" si="212"/>
        <v>0</v>
      </c>
      <c r="CQ597" s="319" t="b">
        <f t="shared" si="213"/>
        <v>0</v>
      </c>
      <c r="CR597" s="319" t="b">
        <f t="shared" si="209"/>
        <v>1</v>
      </c>
      <c r="CS597" s="430" t="b">
        <f t="shared" si="210"/>
        <v>0</v>
      </c>
      <c r="CT597" s="302" t="str">
        <f t="shared" si="214"/>
        <v/>
      </c>
      <c r="CU597" s="302" t="b">
        <f t="shared" si="215"/>
        <v>1</v>
      </c>
      <c r="CV597" s="319" t="b">
        <f t="shared" si="216"/>
        <v>0</v>
      </c>
      <c r="CW597" s="302" t="str">
        <f>'Forside og oppsummering'!$K$2</f>
        <v>20230131_1336</v>
      </c>
      <c r="CX597" s="302">
        <f t="shared" si="217"/>
        <v>4</v>
      </c>
      <c r="CY597" s="302" t="str">
        <f t="shared" si="218"/>
        <v/>
      </c>
      <c r="CZ597" s="435" t="str">
        <f t="shared" si="203"/>
        <v>Det er kun mulig å markere et tema. Velg temaet som er mest dekkende for prosjektets innretning med "Ja".</v>
      </c>
      <c r="DA597" s="330">
        <f>'Forside og oppsummering'!$E$23</f>
        <v>0</v>
      </c>
      <c r="DB597" s="302" t="str">
        <f t="shared" si="204"/>
        <v>Prosjekt 9</v>
      </c>
      <c r="DC597" s="330" t="str">
        <f t="shared" si="205"/>
        <v>Tema for tjenesteutviklingsprosjekt 9.</v>
      </c>
      <c r="DD597" s="431" t="str">
        <f t="shared" si="206"/>
        <v>Det er kun mulig å markere et tema. Velg temaet som er mest dekkende for prosjektets innretning med "Ja".</v>
      </c>
      <c r="DE597" s="302" t="str">
        <f t="shared" si="207"/>
        <v>P_t er kun mulig å markere et tema. Velg temaet som er mest dekkende for prosjektets innretning med "Ja".</v>
      </c>
      <c r="DF597" s="302">
        <f t="shared" si="208"/>
        <v>0</v>
      </c>
      <c r="DG597" s="328">
        <v>0</v>
      </c>
      <c r="DH597" s="328">
        <v>0</v>
      </c>
      <c r="DI597" s="328">
        <v>0</v>
      </c>
      <c r="DJ597" s="328">
        <v>0</v>
      </c>
      <c r="DK597" s="328">
        <v>0</v>
      </c>
      <c r="DL597" s="328">
        <v>0</v>
      </c>
      <c r="DM597" s="328">
        <v>0</v>
      </c>
      <c r="DN597" s="328">
        <v>0</v>
      </c>
      <c r="DO597" s="328" t="str">
        <v>20230131_1336</v>
      </c>
      <c r="DP597" s="328">
        <v>4</v>
      </c>
      <c r="EW597" s="275">
        <v>595</v>
      </c>
    </row>
    <row r="598" spans="82:153" x14ac:dyDescent="0.3">
      <c r="CD598" s="313">
        <v>0</v>
      </c>
      <c r="CE598" s="313" t="str">
        <v>P9.2a</v>
      </c>
      <c r="CF598" s="313" t="str">
        <v>Heltid og faste stillinger</v>
      </c>
      <c r="CG598" s="313"/>
      <c r="CH598" s="313"/>
      <c r="CI598" s="313"/>
      <c r="CJ598" s="313"/>
      <c r="CK598" s="313"/>
      <c r="CL598" s="313"/>
      <c r="CM598" s="313"/>
      <c r="CN598" s="313">
        <v>0</v>
      </c>
      <c r="CO598" s="319" t="b">
        <f t="shared" si="211"/>
        <v>0</v>
      </c>
      <c r="CP598" s="319" t="b">
        <f t="shared" si="212"/>
        <v>0</v>
      </c>
      <c r="CQ598" s="319" t="b">
        <f t="shared" si="213"/>
        <v>0</v>
      </c>
      <c r="CR598" s="319" t="b">
        <f t="shared" si="209"/>
        <v>0</v>
      </c>
      <c r="CS598" s="430" t="b">
        <f t="shared" si="210"/>
        <v>0</v>
      </c>
      <c r="CT598" s="302" t="str">
        <f t="shared" si="214"/>
        <v/>
      </c>
      <c r="CU598" s="302" t="b">
        <f t="shared" si="215"/>
        <v>1</v>
      </c>
      <c r="CV598" s="319" t="b">
        <f t="shared" si="216"/>
        <v>0</v>
      </c>
      <c r="CW598" s="302" t="str">
        <f>'Forside og oppsummering'!$K$2</f>
        <v>20230131_1336</v>
      </c>
      <c r="CX598" s="302">
        <f t="shared" si="217"/>
        <v>4</v>
      </c>
      <c r="CY598" s="302" t="str">
        <f t="shared" si="218"/>
        <v/>
      </c>
      <c r="CZ598" s="435" t="str">
        <f t="shared" si="203"/>
        <v>P9.2a</v>
      </c>
      <c r="DA598" s="330">
        <f>'Forside og oppsummering'!$E$23</f>
        <v>0</v>
      </c>
      <c r="DB598" s="302" t="str">
        <f t="shared" si="204"/>
        <v>Prosjekt 9</v>
      </c>
      <c r="DC598" s="330" t="str">
        <f t="shared" si="205"/>
        <v>Tema for tjenesteutviklingsprosjekt 9.</v>
      </c>
      <c r="DD598" s="431" t="str">
        <f t="shared" si="206"/>
        <v>P9.2a</v>
      </c>
      <c r="DE598" s="302" t="str">
        <f t="shared" si="207"/>
        <v>P_.2a</v>
      </c>
      <c r="DF598" s="302" t="str">
        <f t="shared" si="208"/>
        <v>Heltid og faste stillinger</v>
      </c>
      <c r="DG598" s="328">
        <v>0</v>
      </c>
      <c r="DH598" s="328">
        <v>0</v>
      </c>
      <c r="DI598" s="328">
        <v>0</v>
      </c>
      <c r="DJ598" s="328">
        <v>0</v>
      </c>
      <c r="DK598" s="328">
        <v>0</v>
      </c>
      <c r="DL598" s="328">
        <v>0</v>
      </c>
      <c r="DM598" s="328">
        <v>0</v>
      </c>
      <c r="DN598" s="328">
        <v>0</v>
      </c>
      <c r="DO598" s="328" t="str">
        <v>20230131_1336</v>
      </c>
      <c r="DP598" s="328">
        <v>4</v>
      </c>
      <c r="EW598" s="275">
        <v>596</v>
      </c>
    </row>
    <row r="599" spans="82:153" x14ac:dyDescent="0.3">
      <c r="CD599" s="313">
        <v>0</v>
      </c>
      <c r="CE599" s="313" t="str">
        <v>P9.2b</v>
      </c>
      <c r="CF599" s="313" t="str">
        <v>Brukermedvirkning og samspill med pårørende</v>
      </c>
      <c r="CG599" s="313"/>
      <c r="CH599" s="313"/>
      <c r="CI599" s="313"/>
      <c r="CJ599" s="313"/>
      <c r="CK599" s="313"/>
      <c r="CL599" s="313"/>
      <c r="CM599" s="313"/>
      <c r="CN599" s="313">
        <v>0</v>
      </c>
      <c r="CO599" s="319" t="b">
        <f t="shared" si="211"/>
        <v>0</v>
      </c>
      <c r="CP599" s="319" t="b">
        <f t="shared" si="212"/>
        <v>0</v>
      </c>
      <c r="CQ599" s="319" t="b">
        <f t="shared" si="213"/>
        <v>0</v>
      </c>
      <c r="CR599" s="319" t="b">
        <f t="shared" si="209"/>
        <v>0</v>
      </c>
      <c r="CS599" s="430" t="b">
        <f t="shared" si="210"/>
        <v>0</v>
      </c>
      <c r="CT599" s="302" t="str">
        <f t="shared" si="214"/>
        <v/>
      </c>
      <c r="CU599" s="302" t="b">
        <f t="shared" si="215"/>
        <v>1</v>
      </c>
      <c r="CV599" s="319" t="b">
        <f t="shared" si="216"/>
        <v>0</v>
      </c>
      <c r="CW599" s="302" t="str">
        <f>'Forside og oppsummering'!$K$2</f>
        <v>20230131_1336</v>
      </c>
      <c r="CX599" s="302">
        <f t="shared" si="217"/>
        <v>4</v>
      </c>
      <c r="CY599" s="302" t="str">
        <f t="shared" si="218"/>
        <v/>
      </c>
      <c r="CZ599" s="435" t="str">
        <f t="shared" si="203"/>
        <v>P9.2b</v>
      </c>
      <c r="DA599" s="330">
        <f>'Forside og oppsummering'!$E$23</f>
        <v>0</v>
      </c>
      <c r="DB599" s="302" t="str">
        <f t="shared" si="204"/>
        <v>Prosjekt 9</v>
      </c>
      <c r="DC599" s="330" t="str">
        <f t="shared" si="205"/>
        <v>Tema for tjenesteutviklingsprosjekt 9.</v>
      </c>
      <c r="DD599" s="431" t="str">
        <f t="shared" si="206"/>
        <v>P9.2b</v>
      </c>
      <c r="DE599" s="302" t="str">
        <f t="shared" si="207"/>
        <v>P_.2b</v>
      </c>
      <c r="DF599" s="302" t="str">
        <f t="shared" si="208"/>
        <v>Brukermedvirkning og samspill med pårørende</v>
      </c>
      <c r="DG599" s="328">
        <v>0</v>
      </c>
      <c r="DH599" s="328">
        <v>0</v>
      </c>
      <c r="DI599" s="328">
        <v>0</v>
      </c>
      <c r="DJ599" s="328">
        <v>0</v>
      </c>
      <c r="DK599" s="328">
        <v>0</v>
      </c>
      <c r="DL599" s="328">
        <v>0</v>
      </c>
      <c r="DM599" s="328">
        <v>0</v>
      </c>
      <c r="DN599" s="328">
        <v>0</v>
      </c>
      <c r="DO599" s="328" t="str">
        <v>20230131_1336</v>
      </c>
      <c r="DP599" s="328">
        <v>4</v>
      </c>
      <c r="EW599" s="275">
        <v>597</v>
      </c>
    </row>
    <row r="600" spans="82:153" x14ac:dyDescent="0.3">
      <c r="CD600" s="313">
        <v>0</v>
      </c>
      <c r="CE600" s="313" t="str">
        <v>P9.2c</v>
      </c>
      <c r="CF600" s="313" t="str">
        <v>Ledelse og fagutvikling</v>
      </c>
      <c r="CG600" s="313"/>
      <c r="CH600" s="313"/>
      <c r="CI600" s="313"/>
      <c r="CJ600" s="313"/>
      <c r="CK600" s="313"/>
      <c r="CL600" s="313"/>
      <c r="CM600" s="313"/>
      <c r="CN600" s="313">
        <v>0</v>
      </c>
      <c r="CO600" s="319" t="b">
        <f t="shared" si="211"/>
        <v>0</v>
      </c>
      <c r="CP600" s="319" t="b">
        <f t="shared" si="212"/>
        <v>0</v>
      </c>
      <c r="CQ600" s="319" t="b">
        <f t="shared" si="213"/>
        <v>0</v>
      </c>
      <c r="CR600" s="319" t="b">
        <f t="shared" si="209"/>
        <v>0</v>
      </c>
      <c r="CS600" s="430" t="b">
        <f t="shared" si="210"/>
        <v>0</v>
      </c>
      <c r="CT600" s="302" t="str">
        <f t="shared" si="214"/>
        <v/>
      </c>
      <c r="CU600" s="302" t="b">
        <f t="shared" si="215"/>
        <v>1</v>
      </c>
      <c r="CV600" s="319" t="b">
        <f t="shared" si="216"/>
        <v>0</v>
      </c>
      <c r="CW600" s="302" t="str">
        <f>'Forside og oppsummering'!$K$2</f>
        <v>20230131_1336</v>
      </c>
      <c r="CX600" s="302">
        <f t="shared" si="217"/>
        <v>4</v>
      </c>
      <c r="CY600" s="302" t="str">
        <f t="shared" si="218"/>
        <v/>
      </c>
      <c r="CZ600" s="435" t="str">
        <f t="shared" si="203"/>
        <v>P9.2c</v>
      </c>
      <c r="DA600" s="330">
        <f>'Forside og oppsummering'!$E$23</f>
        <v>0</v>
      </c>
      <c r="DB600" s="302" t="str">
        <f t="shared" si="204"/>
        <v>Prosjekt 9</v>
      </c>
      <c r="DC600" s="330" t="str">
        <f t="shared" si="205"/>
        <v>Tema for tjenesteutviklingsprosjekt 9.</v>
      </c>
      <c r="DD600" s="431" t="str">
        <f t="shared" si="206"/>
        <v>P9.2c</v>
      </c>
      <c r="DE600" s="302" t="str">
        <f t="shared" si="207"/>
        <v>P_.2c</v>
      </c>
      <c r="DF600" s="302" t="str">
        <f t="shared" si="208"/>
        <v>Ledelse og fagutvikling</v>
      </c>
      <c r="DG600" s="328">
        <v>0</v>
      </c>
      <c r="DH600" s="328">
        <v>0</v>
      </c>
      <c r="DI600" s="328">
        <v>0</v>
      </c>
      <c r="DJ600" s="328">
        <v>0</v>
      </c>
      <c r="DK600" s="328">
        <v>0</v>
      </c>
      <c r="DL600" s="328">
        <v>0</v>
      </c>
      <c r="DM600" s="328">
        <v>0</v>
      </c>
      <c r="DN600" s="328">
        <v>0</v>
      </c>
      <c r="DO600" s="328" t="str">
        <v>20230131_1336</v>
      </c>
      <c r="DP600" s="328">
        <v>4</v>
      </c>
      <c r="EW600" s="436">
        <v>598</v>
      </c>
    </row>
    <row r="601" spans="82:153" x14ac:dyDescent="0.3">
      <c r="CD601" s="313">
        <v>0</v>
      </c>
      <c r="CE601" s="313" t="str">
        <v>P9.2d</v>
      </c>
      <c r="CF601" s="313" t="str">
        <v>Strategisk kompetanseutvikling og livslang læring</v>
      </c>
      <c r="CG601" s="313"/>
      <c r="CH601" s="313"/>
      <c r="CI601" s="313"/>
      <c r="CJ601" s="313"/>
      <c r="CK601" s="313"/>
      <c r="CL601" s="313"/>
      <c r="CM601" s="313"/>
      <c r="CN601" s="313">
        <v>0</v>
      </c>
      <c r="CO601" s="319" t="b">
        <f t="shared" si="211"/>
        <v>0</v>
      </c>
      <c r="CP601" s="319" t="b">
        <f t="shared" si="212"/>
        <v>0</v>
      </c>
      <c r="CQ601" s="319" t="b">
        <f t="shared" si="213"/>
        <v>0</v>
      </c>
      <c r="CR601" s="319" t="b">
        <f t="shared" si="209"/>
        <v>0</v>
      </c>
      <c r="CS601" s="430" t="b">
        <f t="shared" si="210"/>
        <v>0</v>
      </c>
      <c r="CT601" s="302" t="str">
        <f t="shared" si="214"/>
        <v/>
      </c>
      <c r="CU601" s="302" t="b">
        <f t="shared" si="215"/>
        <v>1</v>
      </c>
      <c r="CV601" s="319" t="b">
        <f t="shared" si="216"/>
        <v>0</v>
      </c>
      <c r="CW601" s="302" t="str">
        <f>'Forside og oppsummering'!$K$2</f>
        <v>20230131_1336</v>
      </c>
      <c r="CX601" s="302">
        <f t="shared" si="217"/>
        <v>4</v>
      </c>
      <c r="CY601" s="302" t="str">
        <f t="shared" si="218"/>
        <v/>
      </c>
      <c r="CZ601" s="435" t="str">
        <f t="shared" si="203"/>
        <v>P9.2d</v>
      </c>
      <c r="DA601" s="330">
        <f>'Forside og oppsummering'!$E$23</f>
        <v>0</v>
      </c>
      <c r="DB601" s="302" t="str">
        <f t="shared" si="204"/>
        <v>Prosjekt 9</v>
      </c>
      <c r="DC601" s="330" t="str">
        <f t="shared" si="205"/>
        <v>Tema for tjenesteutviklingsprosjekt 9.</v>
      </c>
      <c r="DD601" s="431" t="str">
        <f t="shared" si="206"/>
        <v>P9.2d</v>
      </c>
      <c r="DE601" s="302" t="str">
        <f t="shared" si="207"/>
        <v>P_.2d</v>
      </c>
      <c r="DF601" s="302" t="str">
        <f t="shared" si="208"/>
        <v>Strategisk kompetanseutvikling og livslang læring</v>
      </c>
      <c r="DG601" s="328">
        <v>0</v>
      </c>
      <c r="DH601" s="328">
        <v>0</v>
      </c>
      <c r="DI601" s="328">
        <v>0</v>
      </c>
      <c r="DJ601" s="328">
        <v>0</v>
      </c>
      <c r="DK601" s="328">
        <v>0</v>
      </c>
      <c r="DL601" s="328">
        <v>0</v>
      </c>
      <c r="DM601" s="328">
        <v>0</v>
      </c>
      <c r="DN601" s="328">
        <v>0</v>
      </c>
      <c r="DO601" s="328" t="str">
        <v>20230131_1336</v>
      </c>
      <c r="DP601" s="328">
        <v>4</v>
      </c>
      <c r="EW601" s="275">
        <v>599</v>
      </c>
    </row>
    <row r="602" spans="82:153" x14ac:dyDescent="0.3">
      <c r="CD602" s="313">
        <v>0</v>
      </c>
      <c r="CE602" s="313" t="str">
        <v>P9.2e</v>
      </c>
      <c r="CF602" s="313" t="str">
        <v>Organisering av tjenester og oppgaver med vekt på tverrfaglighet</v>
      </c>
      <c r="CG602" s="313"/>
      <c r="CH602" s="313"/>
      <c r="CI602" s="313"/>
      <c r="CJ602" s="313"/>
      <c r="CK602" s="313"/>
      <c r="CL602" s="313"/>
      <c r="CM602" s="313"/>
      <c r="CN602" s="313">
        <v>0</v>
      </c>
      <c r="CO602" s="319" t="b">
        <f t="shared" si="211"/>
        <v>0</v>
      </c>
      <c r="CP602" s="319" t="b">
        <f t="shared" si="212"/>
        <v>0</v>
      </c>
      <c r="CQ602" s="319" t="b">
        <f t="shared" si="213"/>
        <v>0</v>
      </c>
      <c r="CR602" s="319" t="b">
        <f t="shared" si="209"/>
        <v>0</v>
      </c>
      <c r="CS602" s="430" t="b">
        <f t="shared" si="210"/>
        <v>0</v>
      </c>
      <c r="CT602" s="302" t="str">
        <f t="shared" si="214"/>
        <v/>
      </c>
      <c r="CU602" s="302" t="b">
        <f t="shared" si="215"/>
        <v>1</v>
      </c>
      <c r="CV602" s="319" t="b">
        <f t="shared" si="216"/>
        <v>0</v>
      </c>
      <c r="CW602" s="302" t="str">
        <f>'Forside og oppsummering'!$K$2</f>
        <v>20230131_1336</v>
      </c>
      <c r="CX602" s="302">
        <f t="shared" si="217"/>
        <v>4</v>
      </c>
      <c r="CY602" s="302" t="str">
        <f t="shared" si="218"/>
        <v/>
      </c>
      <c r="CZ602" s="435" t="str">
        <f t="shared" si="203"/>
        <v>P9.2e</v>
      </c>
      <c r="DA602" s="330">
        <f>'Forside og oppsummering'!$E$23</f>
        <v>0</v>
      </c>
      <c r="DB602" s="302" t="str">
        <f t="shared" si="204"/>
        <v>Prosjekt 9</v>
      </c>
      <c r="DC602" s="330" t="str">
        <f t="shared" si="205"/>
        <v>Tema for tjenesteutviklingsprosjekt 9.</v>
      </c>
      <c r="DD602" s="431" t="str">
        <f t="shared" si="206"/>
        <v>P9.2e</v>
      </c>
      <c r="DE602" s="302" t="str">
        <f t="shared" si="207"/>
        <v>P_.2e</v>
      </c>
      <c r="DF602" s="302" t="str">
        <f t="shared" si="208"/>
        <v>Organisering av tjenester og oppgaver med vekt på tverrfaglighet</v>
      </c>
      <c r="DG602" s="328">
        <v>0</v>
      </c>
      <c r="DH602" s="328">
        <v>0</v>
      </c>
      <c r="DI602" s="328">
        <v>0</v>
      </c>
      <c r="DJ602" s="328">
        <v>0</v>
      </c>
      <c r="DK602" s="328">
        <v>0</v>
      </c>
      <c r="DL602" s="328">
        <v>0</v>
      </c>
      <c r="DM602" s="328">
        <v>0</v>
      </c>
      <c r="DN602" s="328">
        <v>0</v>
      </c>
      <c r="DO602" s="328" t="str">
        <v>20230131_1336</v>
      </c>
      <c r="DP602" s="328">
        <v>4</v>
      </c>
      <c r="EW602" s="275">
        <v>600</v>
      </c>
    </row>
    <row r="603" spans="82:153" x14ac:dyDescent="0.3">
      <c r="CD603" s="313">
        <v>0</v>
      </c>
      <c r="CE603" s="313" t="str">
        <v>P9.2f</v>
      </c>
      <c r="CF603" s="313" t="str">
        <v>Etablering av praksisplasser</v>
      </c>
      <c r="CG603" s="313"/>
      <c r="CH603" s="313"/>
      <c r="CI603" s="313"/>
      <c r="CJ603" s="313"/>
      <c r="CK603" s="313"/>
      <c r="CL603" s="313"/>
      <c r="CM603" s="313"/>
      <c r="CN603" s="313">
        <v>0</v>
      </c>
      <c r="CO603" s="319" t="b">
        <f t="shared" si="211"/>
        <v>0</v>
      </c>
      <c r="CP603" s="319" t="b">
        <f t="shared" si="212"/>
        <v>0</v>
      </c>
      <c r="CQ603" s="319" t="b">
        <f t="shared" si="213"/>
        <v>0</v>
      </c>
      <c r="CR603" s="319" t="b">
        <f t="shared" si="209"/>
        <v>0</v>
      </c>
      <c r="CS603" s="430" t="b">
        <f t="shared" si="210"/>
        <v>0</v>
      </c>
      <c r="CT603" s="302" t="str">
        <f t="shared" si="214"/>
        <v/>
      </c>
      <c r="CU603" s="302" t="b">
        <f t="shared" si="215"/>
        <v>1</v>
      </c>
      <c r="CV603" s="319" t="b">
        <f t="shared" si="216"/>
        <v>0</v>
      </c>
      <c r="CW603" s="302" t="str">
        <f>'Forside og oppsummering'!$K$2</f>
        <v>20230131_1336</v>
      </c>
      <c r="CX603" s="302">
        <f t="shared" si="217"/>
        <v>4</v>
      </c>
      <c r="CY603" s="302" t="str">
        <f t="shared" si="218"/>
        <v/>
      </c>
      <c r="CZ603" s="435" t="str">
        <f t="shared" si="203"/>
        <v>P9.2f</v>
      </c>
      <c r="DA603" s="330">
        <f>'Forside og oppsummering'!$E$23</f>
        <v>0</v>
      </c>
      <c r="DB603" s="302" t="str">
        <f t="shared" si="204"/>
        <v>Prosjekt 9</v>
      </c>
      <c r="DC603" s="330" t="str">
        <f t="shared" si="205"/>
        <v>Tema for tjenesteutviklingsprosjekt 9.</v>
      </c>
      <c r="DD603" s="431" t="str">
        <f t="shared" si="206"/>
        <v>P9.2f</v>
      </c>
      <c r="DE603" s="302" t="str">
        <f t="shared" si="207"/>
        <v>P_.2f</v>
      </c>
      <c r="DF603" s="302" t="str">
        <f t="shared" si="208"/>
        <v>Etablering av praksisplasser</v>
      </c>
      <c r="DG603" s="328">
        <v>0</v>
      </c>
      <c r="DH603" s="328">
        <v>0</v>
      </c>
      <c r="DI603" s="328">
        <v>0</v>
      </c>
      <c r="DJ603" s="328">
        <v>0</v>
      </c>
      <c r="DK603" s="328">
        <v>0</v>
      </c>
      <c r="DL603" s="328">
        <v>0</v>
      </c>
      <c r="DM603" s="328">
        <v>0</v>
      </c>
      <c r="DN603" s="328">
        <v>0</v>
      </c>
      <c r="DO603" s="328" t="str">
        <v>20230131_1336</v>
      </c>
      <c r="DP603" s="328">
        <v>4</v>
      </c>
      <c r="EW603" s="275">
        <v>601</v>
      </c>
    </row>
    <row r="604" spans="82:153" x14ac:dyDescent="0.3">
      <c r="CD604" s="313">
        <v>0</v>
      </c>
      <c r="CE604" s="313" t="str">
        <v>P9.2g</v>
      </c>
      <c r="CF604" s="313" t="str">
        <v>Involvering av frivillige, lokalsamfunn og næringsliv.</v>
      </c>
      <c r="CG604" s="313"/>
      <c r="CH604" s="313"/>
      <c r="CI604" s="313"/>
      <c r="CJ604" s="313"/>
      <c r="CK604" s="313"/>
      <c r="CL604" s="313"/>
      <c r="CM604" s="313"/>
      <c r="CN604" s="313">
        <v>0</v>
      </c>
      <c r="CO604" s="319" t="b">
        <f t="shared" si="211"/>
        <v>0</v>
      </c>
      <c r="CP604" s="319" t="b">
        <f t="shared" si="212"/>
        <v>0</v>
      </c>
      <c r="CQ604" s="319" t="b">
        <f t="shared" si="213"/>
        <v>0</v>
      </c>
      <c r="CR604" s="319" t="b">
        <f t="shared" si="209"/>
        <v>0</v>
      </c>
      <c r="CS604" s="430" t="b">
        <f t="shared" si="210"/>
        <v>0</v>
      </c>
      <c r="CT604" s="302" t="str">
        <f t="shared" si="214"/>
        <v/>
      </c>
      <c r="CU604" s="302" t="b">
        <f t="shared" si="215"/>
        <v>1</v>
      </c>
      <c r="CV604" s="319" t="b">
        <f t="shared" si="216"/>
        <v>0</v>
      </c>
      <c r="CW604" s="302" t="str">
        <f>'Forside og oppsummering'!$K$2</f>
        <v>20230131_1336</v>
      </c>
      <c r="CX604" s="302">
        <f t="shared" si="217"/>
        <v>4</v>
      </c>
      <c r="CY604" s="302" t="str">
        <f t="shared" si="218"/>
        <v/>
      </c>
      <c r="CZ604" s="435" t="str">
        <f t="shared" si="203"/>
        <v>P9.2g</v>
      </c>
      <c r="DA604" s="330">
        <f>'Forside og oppsummering'!$E$23</f>
        <v>0</v>
      </c>
      <c r="DB604" s="302" t="str">
        <f t="shared" si="204"/>
        <v>Prosjekt 9</v>
      </c>
      <c r="DC604" s="330" t="str">
        <f t="shared" si="205"/>
        <v>Tema for tjenesteutviklingsprosjekt 9.</v>
      </c>
      <c r="DD604" s="431" t="str">
        <f t="shared" si="206"/>
        <v>P9.2g</v>
      </c>
      <c r="DE604" s="302" t="str">
        <f t="shared" si="207"/>
        <v>P_.2g</v>
      </c>
      <c r="DF604" s="302" t="str">
        <f t="shared" si="208"/>
        <v>Involvering av frivillige, lokalsamfunn og næringsliv.</v>
      </c>
      <c r="DG604" s="328">
        <v>0</v>
      </c>
      <c r="DH604" s="328">
        <v>0</v>
      </c>
      <c r="DI604" s="328">
        <v>0</v>
      </c>
      <c r="DJ604" s="328">
        <v>0</v>
      </c>
      <c r="DK604" s="328">
        <v>0</v>
      </c>
      <c r="DL604" s="328">
        <v>0</v>
      </c>
      <c r="DM604" s="328">
        <v>0</v>
      </c>
      <c r="DN604" s="328">
        <v>0</v>
      </c>
      <c r="DO604" s="328" t="str">
        <v>20230131_1336</v>
      </c>
      <c r="DP604" s="328">
        <v>4</v>
      </c>
      <c r="EW604" s="436">
        <v>602</v>
      </c>
    </row>
    <row r="605" spans="82:153" x14ac:dyDescent="0.3">
      <c r="CD605" s="313">
        <v>0</v>
      </c>
      <c r="CE605" s="313" t="str">
        <v>P9.2h</v>
      </c>
      <c r="CF605" s="313" t="str">
        <v>Annet</v>
      </c>
      <c r="CG605" s="313"/>
      <c r="CH605" s="313"/>
      <c r="CI605" s="313"/>
      <c r="CJ605" s="313"/>
      <c r="CK605" s="313"/>
      <c r="CL605" s="313"/>
      <c r="CM605" s="313"/>
      <c r="CN605" s="313">
        <v>0</v>
      </c>
      <c r="CO605" s="319" t="b">
        <f t="shared" si="211"/>
        <v>0</v>
      </c>
      <c r="CP605" s="319" t="b">
        <f t="shared" si="212"/>
        <v>0</v>
      </c>
      <c r="CQ605" s="319" t="b">
        <f t="shared" si="213"/>
        <v>0</v>
      </c>
      <c r="CR605" s="319" t="b">
        <f t="shared" si="209"/>
        <v>0</v>
      </c>
      <c r="CS605" s="430" t="b">
        <f t="shared" si="210"/>
        <v>0</v>
      </c>
      <c r="CT605" s="302" t="str">
        <f t="shared" si="214"/>
        <v/>
      </c>
      <c r="CU605" s="302" t="b">
        <f t="shared" si="215"/>
        <v>1</v>
      </c>
      <c r="CV605" s="319" t="b">
        <f t="shared" si="216"/>
        <v>0</v>
      </c>
      <c r="CW605" s="302" t="str">
        <f>'Forside og oppsummering'!$K$2</f>
        <v>20230131_1336</v>
      </c>
      <c r="CX605" s="302">
        <f t="shared" si="217"/>
        <v>4</v>
      </c>
      <c r="CY605" s="302" t="str">
        <f t="shared" si="218"/>
        <v/>
      </c>
      <c r="CZ605" s="435" t="str">
        <f t="shared" si="203"/>
        <v>P9.2h</v>
      </c>
      <c r="DA605" s="330">
        <f>'Forside og oppsummering'!$E$23</f>
        <v>0</v>
      </c>
      <c r="DB605" s="302" t="str">
        <f t="shared" si="204"/>
        <v>Prosjekt 9</v>
      </c>
      <c r="DC605" s="330" t="str">
        <f t="shared" si="205"/>
        <v>Tema for tjenesteutviklingsprosjekt 9.</v>
      </c>
      <c r="DD605" s="431" t="str">
        <f t="shared" si="206"/>
        <v>P9.2h</v>
      </c>
      <c r="DE605" s="302" t="str">
        <f t="shared" si="207"/>
        <v>P_.2h</v>
      </c>
      <c r="DF605" s="302" t="str">
        <f t="shared" si="208"/>
        <v>Annet</v>
      </c>
      <c r="DG605" s="328">
        <v>0</v>
      </c>
      <c r="DH605" s="328">
        <v>0</v>
      </c>
      <c r="DI605" s="328">
        <v>0</v>
      </c>
      <c r="DJ605" s="328">
        <v>0</v>
      </c>
      <c r="DK605" s="328">
        <v>0</v>
      </c>
      <c r="DL605" s="328">
        <v>0</v>
      </c>
      <c r="DM605" s="328">
        <v>0</v>
      </c>
      <c r="DN605" s="328">
        <v>0</v>
      </c>
      <c r="DO605" s="328" t="str">
        <v>20230131_1336</v>
      </c>
      <c r="DP605" s="328">
        <v>4</v>
      </c>
      <c r="EW605" s="275">
        <v>603</v>
      </c>
    </row>
    <row r="606" spans="82:153" x14ac:dyDescent="0.3">
      <c r="CD606" s="313">
        <v>0</v>
      </c>
      <c r="CE606" s="313">
        <v>0</v>
      </c>
      <c r="CF606" s="313">
        <v>0</v>
      </c>
      <c r="CG606" s="313"/>
      <c r="CH606" s="313"/>
      <c r="CI606" s="313"/>
      <c r="CJ606" s="313"/>
      <c r="CK606" s="313"/>
      <c r="CL606" s="313"/>
      <c r="CM606" s="313"/>
      <c r="CN606" s="313">
        <v>0</v>
      </c>
      <c r="CO606" s="319" t="b">
        <f t="shared" si="211"/>
        <v>0</v>
      </c>
      <c r="CP606" s="319" t="b">
        <f t="shared" si="212"/>
        <v>0</v>
      </c>
      <c r="CQ606" s="319" t="b">
        <f t="shared" si="213"/>
        <v>0</v>
      </c>
      <c r="CR606" s="319" t="b">
        <f t="shared" si="209"/>
        <v>1</v>
      </c>
      <c r="CS606" s="430" t="b">
        <f t="shared" si="210"/>
        <v>1</v>
      </c>
      <c r="CT606" s="302" t="str">
        <f t="shared" si="214"/>
        <v/>
      </c>
      <c r="CU606" s="302" t="b">
        <f t="shared" si="215"/>
        <v>1</v>
      </c>
      <c r="CV606" s="319" t="b">
        <f t="shared" si="216"/>
        <v>0</v>
      </c>
      <c r="CW606" s="302" t="str">
        <f>'Forside og oppsummering'!$K$2</f>
        <v>20230131_1336</v>
      </c>
      <c r="CX606" s="302">
        <f t="shared" si="217"/>
        <v>6</v>
      </c>
      <c r="CY606" s="302" t="str">
        <f t="shared" si="218"/>
        <v/>
      </c>
      <c r="CZ606" s="435">
        <f t="shared" si="203"/>
        <v>0</v>
      </c>
      <c r="DA606" s="330">
        <f>'Forside og oppsummering'!$E$23</f>
        <v>0</v>
      </c>
      <c r="DB606" s="302" t="str">
        <f t="shared" si="204"/>
        <v>Prosjekt 9</v>
      </c>
      <c r="DC606" s="330" t="str">
        <f t="shared" si="205"/>
        <v>Tema for tjenesteutviklingsprosjekt 9.</v>
      </c>
      <c r="DD606" s="431" t="str">
        <f t="shared" si="206"/>
        <v>P9.2h_end</v>
      </c>
      <c r="DE606" s="302" t="str">
        <f t="shared" si="207"/>
        <v>P_.2h_end</v>
      </c>
      <c r="DF606" s="302" t="str">
        <f t="shared" si="208"/>
        <v/>
      </c>
      <c r="DG606" s="328">
        <v>0</v>
      </c>
      <c r="DH606" s="328">
        <v>0</v>
      </c>
      <c r="DI606" s="328">
        <v>0</v>
      </c>
      <c r="DJ606" s="328">
        <v>0</v>
      </c>
      <c r="DK606" s="328">
        <v>0</v>
      </c>
      <c r="DL606" s="328">
        <v>0</v>
      </c>
      <c r="DM606" s="328">
        <v>0</v>
      </c>
      <c r="DN606" s="328">
        <v>0</v>
      </c>
      <c r="DO606" s="328" t="str">
        <v>20230131_1336</v>
      </c>
      <c r="DP606" s="328">
        <v>6</v>
      </c>
      <c r="EW606" s="275">
        <v>604</v>
      </c>
    </row>
    <row r="607" spans="82:153" x14ac:dyDescent="0.3">
      <c r="CD607" s="313" t="str">
        <v>P9.3</v>
      </c>
      <c r="CE607" s="313" t="str">
        <v>Prosjektbeskrivelse: tjenesteutviklingsprosjekt 9.</v>
      </c>
      <c r="CF607" s="313">
        <v>0</v>
      </c>
      <c r="CG607" s="313"/>
      <c r="CH607" s="313"/>
      <c r="CI607" s="313"/>
      <c r="CJ607" s="313"/>
      <c r="CK607" s="313"/>
      <c r="CL607" s="313"/>
      <c r="CM607" s="313"/>
      <c r="CN607" s="313">
        <v>0</v>
      </c>
      <c r="CO607" s="319" t="b">
        <f t="shared" si="211"/>
        <v>1</v>
      </c>
      <c r="CP607" s="319" t="b">
        <f t="shared" si="212"/>
        <v>0</v>
      </c>
      <c r="CQ607" s="319" t="b">
        <f t="shared" si="213"/>
        <v>0</v>
      </c>
      <c r="CR607" s="319" t="b">
        <f t="shared" si="209"/>
        <v>0</v>
      </c>
      <c r="CS607" s="430" t="b">
        <f t="shared" si="210"/>
        <v>0</v>
      </c>
      <c r="CT607" s="302" t="str">
        <f t="shared" si="214"/>
        <v/>
      </c>
      <c r="CU607" s="302" t="b">
        <f t="shared" si="215"/>
        <v>1</v>
      </c>
      <c r="CV607" s="319" t="b">
        <f t="shared" si="216"/>
        <v>0</v>
      </c>
      <c r="CW607" s="302" t="str">
        <f>'Forside og oppsummering'!$K$2</f>
        <v>20230131_1336</v>
      </c>
      <c r="CX607" s="302">
        <f t="shared" si="217"/>
        <v>2</v>
      </c>
      <c r="CY607" s="302" t="str">
        <f t="shared" si="218"/>
        <v/>
      </c>
      <c r="CZ607" s="435" t="str">
        <f t="shared" si="203"/>
        <v>P9.3</v>
      </c>
      <c r="DA607" s="330">
        <f>'Forside og oppsummering'!$E$23</f>
        <v>0</v>
      </c>
      <c r="DB607" s="302" t="str">
        <f t="shared" si="204"/>
        <v>Prosjekt 9</v>
      </c>
      <c r="DC607" s="330" t="str">
        <f t="shared" si="205"/>
        <v>Prosjektbeskrivelse: tjenesteutviklingsprosjekt 9.</v>
      </c>
      <c r="DD607" s="431" t="str">
        <f t="shared" si="206"/>
        <v>P9.3</v>
      </c>
      <c r="DE607" s="302" t="str">
        <f t="shared" si="207"/>
        <v>P_.3</v>
      </c>
      <c r="DF607" s="302">
        <f t="shared" si="208"/>
        <v>0</v>
      </c>
      <c r="DG607" s="328">
        <v>0</v>
      </c>
      <c r="DH607" s="328">
        <v>0</v>
      </c>
      <c r="DI607" s="328">
        <v>0</v>
      </c>
      <c r="DJ607" s="328">
        <v>0</v>
      </c>
      <c r="DK607" s="328">
        <v>0</v>
      </c>
      <c r="DL607" s="328">
        <v>0</v>
      </c>
      <c r="DM607" s="328">
        <v>0</v>
      </c>
      <c r="DN607" s="328">
        <v>0</v>
      </c>
      <c r="DO607" s="328" t="str">
        <v>20230131_1336</v>
      </c>
      <c r="DP607" s="328">
        <v>2</v>
      </c>
      <c r="EW607" s="275">
        <v>605</v>
      </c>
    </row>
    <row r="608" spans="82:153" x14ac:dyDescent="0.3">
      <c r="CD608" s="313">
        <v>0</v>
      </c>
      <c r="CE608" s="313" t="str">
        <v>- Fyll inn deltaljer for tjenesteutviklingsprosjektet der dette er hensiktsmessig
- Forsøk å skrive kortfattet (Med et detaljnivå som står i rimelig forhold til tjenesteutviklingsprosjektets omfang)</v>
      </c>
      <c r="CF608" s="313">
        <v>0</v>
      </c>
      <c r="CG608" s="313"/>
      <c r="CH608" s="313"/>
      <c r="CI608" s="313"/>
      <c r="CJ608" s="313"/>
      <c r="CK608" s="313"/>
      <c r="CL608" s="313"/>
      <c r="CM608" s="313"/>
      <c r="CN608" s="313">
        <v>0</v>
      </c>
      <c r="CO608" s="319" t="b">
        <f t="shared" si="211"/>
        <v>0</v>
      </c>
      <c r="CP608" s="319" t="b">
        <f t="shared" si="212"/>
        <v>0</v>
      </c>
      <c r="CQ608" s="319" t="b">
        <f t="shared" si="213"/>
        <v>0</v>
      </c>
      <c r="CR608" s="319" t="b">
        <f t="shared" si="209"/>
        <v>1</v>
      </c>
      <c r="CS608" s="430" t="b">
        <f t="shared" si="210"/>
        <v>0</v>
      </c>
      <c r="CT608" s="302" t="str">
        <f t="shared" si="214"/>
        <v/>
      </c>
      <c r="CU608" s="302" t="b">
        <f t="shared" si="215"/>
        <v>1</v>
      </c>
      <c r="CV608" s="319" t="b">
        <f t="shared" si="216"/>
        <v>0</v>
      </c>
      <c r="CW608" s="302" t="str">
        <f>'Forside og oppsummering'!$K$2</f>
        <v>20230131_1336</v>
      </c>
      <c r="CX608" s="302">
        <f t="shared" si="217"/>
        <v>4</v>
      </c>
      <c r="CY608" s="302" t="str">
        <f t="shared" si="218"/>
        <v/>
      </c>
      <c r="CZ608" s="435" t="str">
        <f t="shared" si="203"/>
        <v>- Fyll inn deltaljer for tjenesteutviklingsprosjektet der dette er hensiktsmessig
- Forsøk å skrive kortfattet (Med et detaljnivå som står i rimelig forhold til tjenesteutviklingsprosjektets omfang)</v>
      </c>
      <c r="DA608" s="330">
        <f>'Forside og oppsummering'!$E$23</f>
        <v>0</v>
      </c>
      <c r="DB608" s="302" t="str">
        <f t="shared" si="204"/>
        <v>Prosjekt 9</v>
      </c>
      <c r="DC608" s="330" t="str">
        <f t="shared" si="205"/>
        <v>Prosjektbeskrivelse: tjenesteutviklingsprosjekt 9.</v>
      </c>
      <c r="DD608" s="431" t="str">
        <f t="shared" si="206"/>
        <v>- Fyll inn deltaljer for tjenesteutviklingsprosjektet der dette er hensiktsmessig
- Forsøk å skrive kortfattet (Med et detaljnivå som står i rimelig forhold til tjenesteutviklingsprosjektets omfang)</v>
      </c>
      <c r="DE608" s="302" t="str">
        <f t="shared" si="207"/>
        <v>P_Fyll inn deltaljer for tjenesteutviklingsprosjektet der dette er hensiktsmessig
- Forsøk å skrive kortfattet (Med et detaljnivå som står i rimelig forhold til tjenesteutviklingsprosjektets omfang)</v>
      </c>
      <c r="DF608" s="302">
        <f t="shared" si="208"/>
        <v>0</v>
      </c>
      <c r="DG608" s="328">
        <v>0</v>
      </c>
      <c r="DH608" s="328">
        <v>0</v>
      </c>
      <c r="DI608" s="328">
        <v>0</v>
      </c>
      <c r="DJ608" s="328">
        <v>0</v>
      </c>
      <c r="DK608" s="328">
        <v>0</v>
      </c>
      <c r="DL608" s="328">
        <v>0</v>
      </c>
      <c r="DM608" s="328">
        <v>0</v>
      </c>
      <c r="DN608" s="328">
        <v>0</v>
      </c>
      <c r="DO608" s="328" t="str">
        <v>20230131_1336</v>
      </c>
      <c r="DP608" s="328">
        <v>4</v>
      </c>
      <c r="EW608" s="436">
        <v>606</v>
      </c>
    </row>
    <row r="609" spans="82:153" x14ac:dyDescent="0.3">
      <c r="CD609" s="313">
        <v>0</v>
      </c>
      <c r="CE609" s="313" t="str">
        <v>P9.3a</v>
      </c>
      <c r="CF609" s="313" t="str">
        <v>Kort beskrivelse</v>
      </c>
      <c r="CG609" s="313"/>
      <c r="CH609" s="313"/>
      <c r="CI609" s="313"/>
      <c r="CJ609" s="313"/>
      <c r="CK609" s="313"/>
      <c r="CL609" s="313"/>
      <c r="CM609" s="313"/>
      <c r="CN609" s="313">
        <v>0</v>
      </c>
      <c r="CO609" s="319" t="b">
        <f t="shared" si="211"/>
        <v>0</v>
      </c>
      <c r="CP609" s="319" t="b">
        <f t="shared" si="212"/>
        <v>0</v>
      </c>
      <c r="CQ609" s="319" t="b">
        <f t="shared" si="213"/>
        <v>0</v>
      </c>
      <c r="CR609" s="319" t="b">
        <f t="shared" si="209"/>
        <v>0</v>
      </c>
      <c r="CS609" s="430" t="b">
        <f t="shared" si="210"/>
        <v>0</v>
      </c>
      <c r="CT609" s="302" t="str">
        <f t="shared" si="214"/>
        <v/>
      </c>
      <c r="CU609" s="302" t="b">
        <f t="shared" si="215"/>
        <v>1</v>
      </c>
      <c r="CV609" s="319" t="b">
        <f t="shared" si="216"/>
        <v>0</v>
      </c>
      <c r="CW609" s="302" t="str">
        <f>'Forside og oppsummering'!$K$2</f>
        <v>20230131_1336</v>
      </c>
      <c r="CX609" s="302">
        <f t="shared" si="217"/>
        <v>4</v>
      </c>
      <c r="CY609" s="302" t="str">
        <f t="shared" si="218"/>
        <v/>
      </c>
      <c r="CZ609" s="435" t="str">
        <f t="shared" si="203"/>
        <v>P9.3a</v>
      </c>
      <c r="DA609" s="330">
        <f>'Forside og oppsummering'!$E$23</f>
        <v>0</v>
      </c>
      <c r="DB609" s="302" t="str">
        <f t="shared" si="204"/>
        <v>Prosjekt 9</v>
      </c>
      <c r="DC609" s="330" t="str">
        <f t="shared" si="205"/>
        <v>Prosjektbeskrivelse: tjenesteutviklingsprosjekt 9.</v>
      </c>
      <c r="DD609" s="431" t="str">
        <f t="shared" si="206"/>
        <v>P9.3a</v>
      </c>
      <c r="DE609" s="302" t="str">
        <f t="shared" si="207"/>
        <v>P_.3a</v>
      </c>
      <c r="DF609" s="302" t="str">
        <f t="shared" si="208"/>
        <v>Kort beskrivelse</v>
      </c>
      <c r="DG609" s="328">
        <v>0</v>
      </c>
      <c r="DH609" s="328">
        <v>0</v>
      </c>
      <c r="DI609" s="328">
        <v>0</v>
      </c>
      <c r="DJ609" s="328">
        <v>0</v>
      </c>
      <c r="DK609" s="328">
        <v>0</v>
      </c>
      <c r="DL609" s="328">
        <v>0</v>
      </c>
      <c r="DM609" s="328">
        <v>0</v>
      </c>
      <c r="DN609" s="328">
        <v>0</v>
      </c>
      <c r="DO609" s="328" t="str">
        <v>20230131_1336</v>
      </c>
      <c r="DP609" s="328">
        <v>4</v>
      </c>
      <c r="EW609" s="275">
        <v>607</v>
      </c>
    </row>
    <row r="610" spans="82:153" x14ac:dyDescent="0.3">
      <c r="CD610" s="313">
        <v>0</v>
      </c>
      <c r="CE610" s="313">
        <v>0</v>
      </c>
      <c r="CF610" s="313" t="str">
        <v>Gi en kort beskrivelse av tjenesteutviklingsprosjektet, herunder delprosjekter, tiltak og bakgrunn for tjenesteutviklingsprosjektet</v>
      </c>
      <c r="CG610" s="313"/>
      <c r="CH610" s="313"/>
      <c r="CI610" s="313"/>
      <c r="CJ610" s="313"/>
      <c r="CK610" s="313"/>
      <c r="CL610" s="313"/>
      <c r="CM610" s="313"/>
      <c r="CN610" s="313">
        <v>0</v>
      </c>
      <c r="CO610" s="319" t="b">
        <f t="shared" si="211"/>
        <v>0</v>
      </c>
      <c r="CP610" s="319" t="b">
        <f t="shared" si="212"/>
        <v>0</v>
      </c>
      <c r="CQ610" s="319" t="b">
        <f t="shared" si="213"/>
        <v>0</v>
      </c>
      <c r="CR610" s="319" t="b">
        <f t="shared" si="209"/>
        <v>1</v>
      </c>
      <c r="CS610" s="430" t="b">
        <f t="shared" si="210"/>
        <v>0</v>
      </c>
      <c r="CT610" s="302" t="str">
        <f t="shared" si="214"/>
        <v/>
      </c>
      <c r="CU610" s="302" t="b">
        <f t="shared" si="215"/>
        <v>1</v>
      </c>
      <c r="CV610" s="319" t="b">
        <f t="shared" si="216"/>
        <v>0</v>
      </c>
      <c r="CW610" s="302" t="str">
        <f>'Forside og oppsummering'!$K$2</f>
        <v>20230131_1336</v>
      </c>
      <c r="CX610" s="302">
        <f t="shared" si="217"/>
        <v>4</v>
      </c>
      <c r="CY610" s="302" t="str">
        <f t="shared" si="218"/>
        <v/>
      </c>
      <c r="CZ610" s="435">
        <f t="shared" si="203"/>
        <v>0</v>
      </c>
      <c r="DA610" s="330">
        <f>'Forside og oppsummering'!$E$23</f>
        <v>0</v>
      </c>
      <c r="DB610" s="302" t="str">
        <f t="shared" si="204"/>
        <v>Prosjekt 9</v>
      </c>
      <c r="DC610" s="330" t="str">
        <f t="shared" si="205"/>
        <v>Prosjektbeskrivelse: tjenesteutviklingsprosjekt 9.</v>
      </c>
      <c r="DD610" s="431">
        <f t="shared" si="206"/>
        <v>0</v>
      </c>
      <c r="DE610" s="302" t="e">
        <f t="shared" si="207"/>
        <v>#VALUE!</v>
      </c>
      <c r="DF610" s="302" t="str">
        <f t="shared" si="208"/>
        <v>Gi en kort beskrivelse av tjenesteutviklingsprosjektet, herunder delprosjekter, tiltak og bakgrunn for tjenesteutviklingsprosjektet</v>
      </c>
      <c r="DG610" s="328">
        <v>0</v>
      </c>
      <c r="DH610" s="328">
        <v>0</v>
      </c>
      <c r="DI610" s="328">
        <v>0</v>
      </c>
      <c r="DJ610" s="328">
        <v>0</v>
      </c>
      <c r="DK610" s="328">
        <v>0</v>
      </c>
      <c r="DL610" s="328">
        <v>0</v>
      </c>
      <c r="DM610" s="328">
        <v>0</v>
      </c>
      <c r="DN610" s="328">
        <v>0</v>
      </c>
      <c r="DO610" s="328" t="str">
        <v>20230131_1336</v>
      </c>
      <c r="DP610" s="328">
        <v>4</v>
      </c>
      <c r="EW610" s="275">
        <v>608</v>
      </c>
    </row>
    <row r="611" spans="82:153" x14ac:dyDescent="0.3">
      <c r="CD611" s="313">
        <v>0</v>
      </c>
      <c r="CE611" s="313" t="str">
        <v>P9.3b</v>
      </c>
      <c r="CF611" s="313" t="str">
        <v>Mål for tiltaket på kort og lengre sikt</v>
      </c>
      <c r="CG611" s="313"/>
      <c r="CH611" s="313"/>
      <c r="CI611" s="313"/>
      <c r="CJ611" s="313"/>
      <c r="CK611" s="313"/>
      <c r="CL611" s="313"/>
      <c r="CM611" s="313"/>
      <c r="CN611" s="313">
        <v>0</v>
      </c>
      <c r="CO611" s="319" t="b">
        <f t="shared" si="211"/>
        <v>0</v>
      </c>
      <c r="CP611" s="319" t="b">
        <f t="shared" si="212"/>
        <v>0</v>
      </c>
      <c r="CQ611" s="319" t="b">
        <f t="shared" si="213"/>
        <v>0</v>
      </c>
      <c r="CR611" s="319" t="b">
        <f t="shared" si="209"/>
        <v>0</v>
      </c>
      <c r="CS611" s="430" t="b">
        <f t="shared" si="210"/>
        <v>0</v>
      </c>
      <c r="CT611" s="302" t="str">
        <f t="shared" si="214"/>
        <v/>
      </c>
      <c r="CU611" s="302" t="b">
        <f t="shared" si="215"/>
        <v>1</v>
      </c>
      <c r="CV611" s="319" t="b">
        <f t="shared" si="216"/>
        <v>0</v>
      </c>
      <c r="CW611" s="302" t="str">
        <f>'Forside og oppsummering'!$K$2</f>
        <v>20230131_1336</v>
      </c>
      <c r="CX611" s="302">
        <f t="shared" si="217"/>
        <v>4</v>
      </c>
      <c r="CY611" s="302" t="str">
        <f t="shared" si="218"/>
        <v/>
      </c>
      <c r="CZ611" s="435" t="str">
        <f t="shared" si="203"/>
        <v>P9.3b</v>
      </c>
      <c r="DA611" s="330">
        <f>'Forside og oppsummering'!$E$23</f>
        <v>0</v>
      </c>
      <c r="DB611" s="302" t="str">
        <f t="shared" si="204"/>
        <v>Prosjekt 9</v>
      </c>
      <c r="DC611" s="330" t="str">
        <f t="shared" si="205"/>
        <v>Prosjektbeskrivelse: tjenesteutviklingsprosjekt 9.</v>
      </c>
      <c r="DD611" s="431" t="str">
        <f t="shared" si="206"/>
        <v>P9.3b</v>
      </c>
      <c r="DE611" s="302" t="str">
        <f t="shared" si="207"/>
        <v>P_.3b</v>
      </c>
      <c r="DF611" s="302" t="str">
        <f t="shared" si="208"/>
        <v>Mål for tiltaket på kort og lengre sikt</v>
      </c>
      <c r="DG611" s="328">
        <v>0</v>
      </c>
      <c r="DH611" s="328">
        <v>0</v>
      </c>
      <c r="DI611" s="328">
        <v>0</v>
      </c>
      <c r="DJ611" s="328">
        <v>0</v>
      </c>
      <c r="DK611" s="328">
        <v>0</v>
      </c>
      <c r="DL611" s="328">
        <v>0</v>
      </c>
      <c r="DM611" s="328">
        <v>0</v>
      </c>
      <c r="DN611" s="328">
        <v>0</v>
      </c>
      <c r="DO611" s="328" t="str">
        <v>20230131_1336</v>
      </c>
      <c r="DP611" s="328">
        <v>4</v>
      </c>
      <c r="EW611" s="275">
        <v>609</v>
      </c>
    </row>
    <row r="612" spans="82:153" x14ac:dyDescent="0.3">
      <c r="CD612" s="313">
        <v>0</v>
      </c>
      <c r="CE612" s="313">
        <v>0</v>
      </c>
      <c r="CF612" s="313" t="str">
        <v>Herunder mål for året dere søker om tilskudd og målgruppe for tiltaket</v>
      </c>
      <c r="CG612" s="313"/>
      <c r="CH612" s="313"/>
      <c r="CI612" s="313"/>
      <c r="CJ612" s="313"/>
      <c r="CK612" s="313"/>
      <c r="CL612" s="313"/>
      <c r="CM612" s="313"/>
      <c r="CN612" s="313">
        <v>0</v>
      </c>
      <c r="CO612" s="319" t="b">
        <f t="shared" si="211"/>
        <v>0</v>
      </c>
      <c r="CP612" s="319" t="b">
        <f t="shared" si="212"/>
        <v>0</v>
      </c>
      <c r="CQ612" s="319" t="b">
        <f t="shared" si="213"/>
        <v>0</v>
      </c>
      <c r="CR612" s="319" t="b">
        <f t="shared" si="209"/>
        <v>1</v>
      </c>
      <c r="CS612" s="430" t="b">
        <f t="shared" si="210"/>
        <v>0</v>
      </c>
      <c r="CT612" s="302" t="str">
        <f t="shared" si="214"/>
        <v/>
      </c>
      <c r="CU612" s="302" t="b">
        <f t="shared" si="215"/>
        <v>1</v>
      </c>
      <c r="CV612" s="319" t="b">
        <f t="shared" si="216"/>
        <v>0</v>
      </c>
      <c r="CW612" s="302" t="str">
        <f>'Forside og oppsummering'!$K$2</f>
        <v>20230131_1336</v>
      </c>
      <c r="CX612" s="302">
        <f t="shared" si="217"/>
        <v>4</v>
      </c>
      <c r="CY612" s="302" t="str">
        <f t="shared" si="218"/>
        <v/>
      </c>
      <c r="CZ612" s="435">
        <f t="shared" si="203"/>
        <v>0</v>
      </c>
      <c r="DA612" s="330">
        <f>'Forside og oppsummering'!$E$23</f>
        <v>0</v>
      </c>
      <c r="DB612" s="302" t="str">
        <f t="shared" si="204"/>
        <v>Prosjekt 9</v>
      </c>
      <c r="DC612" s="330" t="str">
        <f t="shared" si="205"/>
        <v>Prosjektbeskrivelse: tjenesteutviklingsprosjekt 9.</v>
      </c>
      <c r="DD612" s="431">
        <f t="shared" si="206"/>
        <v>0</v>
      </c>
      <c r="DE612" s="302" t="e">
        <f t="shared" si="207"/>
        <v>#VALUE!</v>
      </c>
      <c r="DF612" s="302" t="str">
        <f t="shared" si="208"/>
        <v>Herunder mål for året dere søker om tilskudd og målgruppe for tiltaket</v>
      </c>
      <c r="DG612" s="328">
        <v>0</v>
      </c>
      <c r="DH612" s="328">
        <v>0</v>
      </c>
      <c r="DI612" s="328">
        <v>0</v>
      </c>
      <c r="DJ612" s="328">
        <v>0</v>
      </c>
      <c r="DK612" s="328">
        <v>0</v>
      </c>
      <c r="DL612" s="328">
        <v>0</v>
      </c>
      <c r="DM612" s="328">
        <v>0</v>
      </c>
      <c r="DN612" s="328">
        <v>0</v>
      </c>
      <c r="DO612" s="328" t="str">
        <v>20230131_1336</v>
      </c>
      <c r="DP612" s="328">
        <v>4</v>
      </c>
      <c r="EW612" s="436">
        <v>610</v>
      </c>
    </row>
    <row r="613" spans="82:153" x14ac:dyDescent="0.3">
      <c r="CD613" s="313">
        <v>0</v>
      </c>
      <c r="CE613" s="313" t="str">
        <v>P9.3c</v>
      </c>
      <c r="CF613" s="313" t="str">
        <v>Aktivitets- og fremdriftsplan for året dere søker tilskudd</v>
      </c>
      <c r="CG613" s="313"/>
      <c r="CH613" s="313"/>
      <c r="CI613" s="313"/>
      <c r="CJ613" s="313"/>
      <c r="CK613" s="313"/>
      <c r="CL613" s="313"/>
      <c r="CM613" s="313"/>
      <c r="CN613" s="313">
        <v>0</v>
      </c>
      <c r="CO613" s="319" t="b">
        <f t="shared" si="211"/>
        <v>0</v>
      </c>
      <c r="CP613" s="319" t="b">
        <f t="shared" si="212"/>
        <v>0</v>
      </c>
      <c r="CQ613" s="319" t="b">
        <f t="shared" si="213"/>
        <v>0</v>
      </c>
      <c r="CR613" s="319" t="b">
        <f t="shared" si="209"/>
        <v>0</v>
      </c>
      <c r="CS613" s="430" t="b">
        <f t="shared" si="210"/>
        <v>0</v>
      </c>
      <c r="CT613" s="302" t="str">
        <f t="shared" si="214"/>
        <v/>
      </c>
      <c r="CU613" s="302" t="b">
        <f t="shared" si="215"/>
        <v>1</v>
      </c>
      <c r="CV613" s="319" t="b">
        <f t="shared" si="216"/>
        <v>0</v>
      </c>
      <c r="CW613" s="302" t="str">
        <f>'Forside og oppsummering'!$K$2</f>
        <v>20230131_1336</v>
      </c>
      <c r="CX613" s="302">
        <f t="shared" si="217"/>
        <v>4</v>
      </c>
      <c r="CY613" s="302" t="str">
        <f t="shared" si="218"/>
        <v/>
      </c>
      <c r="CZ613" s="435" t="str">
        <f t="shared" si="203"/>
        <v>P9.3c</v>
      </c>
      <c r="DA613" s="330">
        <f>'Forside og oppsummering'!$E$23</f>
        <v>0</v>
      </c>
      <c r="DB613" s="302" t="str">
        <f t="shared" si="204"/>
        <v>Prosjekt 9</v>
      </c>
      <c r="DC613" s="330" t="str">
        <f t="shared" si="205"/>
        <v>Prosjektbeskrivelse: tjenesteutviklingsprosjekt 9.</v>
      </c>
      <c r="DD613" s="431" t="str">
        <f t="shared" si="206"/>
        <v>P9.3c</v>
      </c>
      <c r="DE613" s="302" t="str">
        <f t="shared" si="207"/>
        <v>P_.3c</v>
      </c>
      <c r="DF613" s="302" t="str">
        <f t="shared" si="208"/>
        <v>Aktivitets- og fremdriftsplan for året dere søker tilskudd</v>
      </c>
      <c r="DG613" s="328">
        <v>0</v>
      </c>
      <c r="DH613" s="328">
        <v>0</v>
      </c>
      <c r="DI613" s="328">
        <v>0</v>
      </c>
      <c r="DJ613" s="328">
        <v>0</v>
      </c>
      <c r="DK613" s="328">
        <v>0</v>
      </c>
      <c r="DL613" s="328">
        <v>0</v>
      </c>
      <c r="DM613" s="328">
        <v>0</v>
      </c>
      <c r="DN613" s="328">
        <v>0</v>
      </c>
      <c r="DO613" s="328" t="str">
        <v>20230131_1336</v>
      </c>
      <c r="DP613" s="328">
        <v>4</v>
      </c>
      <c r="EW613" s="275">
        <v>611</v>
      </c>
    </row>
    <row r="614" spans="82:153" x14ac:dyDescent="0.3">
      <c r="CD614" s="313">
        <v>0</v>
      </c>
      <c r="CE614" s="313">
        <v>0</v>
      </c>
      <c r="CF614" s="313" t="str">
        <v>Sett inn de viktigste aktivitetene for å nå målene for tjenesteutviklingsprosjektet og angi gjerne måned for gjennomføring</v>
      </c>
      <c r="CG614" s="313"/>
      <c r="CH614" s="313"/>
      <c r="CI614" s="313"/>
      <c r="CJ614" s="313"/>
      <c r="CK614" s="313"/>
      <c r="CL614" s="313"/>
      <c r="CM614" s="313"/>
      <c r="CN614" s="313">
        <v>0</v>
      </c>
      <c r="CO614" s="319" t="b">
        <f t="shared" si="211"/>
        <v>0</v>
      </c>
      <c r="CP614" s="319" t="b">
        <f t="shared" si="212"/>
        <v>0</v>
      </c>
      <c r="CQ614" s="319" t="b">
        <f t="shared" si="213"/>
        <v>0</v>
      </c>
      <c r="CR614" s="319" t="b">
        <f t="shared" si="209"/>
        <v>1</v>
      </c>
      <c r="CS614" s="430" t="b">
        <f t="shared" si="210"/>
        <v>0</v>
      </c>
      <c r="CT614" s="302" t="str">
        <f t="shared" si="214"/>
        <v/>
      </c>
      <c r="CU614" s="302" t="b">
        <f t="shared" si="215"/>
        <v>1</v>
      </c>
      <c r="CV614" s="319" t="b">
        <f t="shared" si="216"/>
        <v>0</v>
      </c>
      <c r="CW614" s="302" t="str">
        <f>'Forside og oppsummering'!$K$2</f>
        <v>20230131_1336</v>
      </c>
      <c r="CX614" s="302">
        <f t="shared" si="217"/>
        <v>4</v>
      </c>
      <c r="CY614" s="302" t="str">
        <f t="shared" si="218"/>
        <v/>
      </c>
      <c r="CZ614" s="435">
        <f t="shared" si="203"/>
        <v>0</v>
      </c>
      <c r="DA614" s="330">
        <f>'Forside og oppsummering'!$E$23</f>
        <v>0</v>
      </c>
      <c r="DB614" s="302" t="str">
        <f t="shared" si="204"/>
        <v>Prosjekt 9</v>
      </c>
      <c r="DC614" s="330" t="str">
        <f t="shared" si="205"/>
        <v>Prosjektbeskrivelse: tjenesteutviklingsprosjekt 9.</v>
      </c>
      <c r="DD614" s="431">
        <f t="shared" si="206"/>
        <v>0</v>
      </c>
      <c r="DE614" s="302" t="e">
        <f t="shared" si="207"/>
        <v>#VALUE!</v>
      </c>
      <c r="DF614" s="302" t="str">
        <f t="shared" si="208"/>
        <v>Sett inn de viktigste aktivitetene for å nå målene for tjenesteutviklingsprosjektet og angi gjerne måned for gjennomføring</v>
      </c>
      <c r="DG614" s="328">
        <v>0</v>
      </c>
      <c r="DH614" s="328">
        <v>0</v>
      </c>
      <c r="DI614" s="328">
        <v>0</v>
      </c>
      <c r="DJ614" s="328">
        <v>0</v>
      </c>
      <c r="DK614" s="328">
        <v>0</v>
      </c>
      <c r="DL614" s="328">
        <v>0</v>
      </c>
      <c r="DM614" s="328">
        <v>0</v>
      </c>
      <c r="DN614" s="328">
        <v>0</v>
      </c>
      <c r="DO614" s="328" t="str">
        <v>20230131_1336</v>
      </c>
      <c r="DP614" s="328">
        <v>4</v>
      </c>
      <c r="EW614" s="275">
        <v>612</v>
      </c>
    </row>
    <row r="615" spans="82:153" x14ac:dyDescent="0.3">
      <c r="CD615" s="313">
        <v>0</v>
      </c>
      <c r="CE615" s="313" t="str">
        <v>P9.3d</v>
      </c>
      <c r="CF615" s="313" t="str">
        <v>Metoder kunnskap eller erfaring</v>
      </c>
      <c r="CG615" s="313"/>
      <c r="CH615" s="313"/>
      <c r="CI615" s="313"/>
      <c r="CJ615" s="313"/>
      <c r="CK615" s="313"/>
      <c r="CL615" s="313"/>
      <c r="CM615" s="313"/>
      <c r="CN615" s="313">
        <v>0</v>
      </c>
      <c r="CO615" s="319" t="b">
        <f t="shared" si="211"/>
        <v>0</v>
      </c>
      <c r="CP615" s="319" t="b">
        <f t="shared" si="212"/>
        <v>0</v>
      </c>
      <c r="CQ615" s="319" t="b">
        <f t="shared" si="213"/>
        <v>0</v>
      </c>
      <c r="CR615" s="319" t="b">
        <f t="shared" si="209"/>
        <v>0</v>
      </c>
      <c r="CS615" s="430" t="b">
        <f t="shared" si="210"/>
        <v>0</v>
      </c>
      <c r="CT615" s="302" t="str">
        <f t="shared" si="214"/>
        <v/>
      </c>
      <c r="CU615" s="302" t="b">
        <f t="shared" si="215"/>
        <v>1</v>
      </c>
      <c r="CV615" s="319" t="b">
        <f t="shared" si="216"/>
        <v>0</v>
      </c>
      <c r="CW615" s="302" t="str">
        <f>'Forside og oppsummering'!$K$2</f>
        <v>20230131_1336</v>
      </c>
      <c r="CX615" s="302">
        <f t="shared" si="217"/>
        <v>4</v>
      </c>
      <c r="CY615" s="302" t="str">
        <f t="shared" si="218"/>
        <v/>
      </c>
      <c r="CZ615" s="435" t="str">
        <f t="shared" si="203"/>
        <v>P9.3d</v>
      </c>
      <c r="DA615" s="330">
        <f>'Forside og oppsummering'!$E$23</f>
        <v>0</v>
      </c>
      <c r="DB615" s="302" t="str">
        <f t="shared" si="204"/>
        <v>Prosjekt 9</v>
      </c>
      <c r="DC615" s="330" t="str">
        <f t="shared" si="205"/>
        <v>Prosjektbeskrivelse: tjenesteutviklingsprosjekt 9.</v>
      </c>
      <c r="DD615" s="431" t="str">
        <f t="shared" si="206"/>
        <v>P9.3d</v>
      </c>
      <c r="DE615" s="302" t="str">
        <f t="shared" si="207"/>
        <v>P_.3d</v>
      </c>
      <c r="DF615" s="302" t="str">
        <f t="shared" si="208"/>
        <v>Metoder kunnskap eller erfaring</v>
      </c>
      <c r="DG615" s="328">
        <v>0</v>
      </c>
      <c r="DH615" s="328">
        <v>0</v>
      </c>
      <c r="DI615" s="328">
        <v>0</v>
      </c>
      <c r="DJ615" s="328">
        <v>0</v>
      </c>
      <c r="DK615" s="328">
        <v>0</v>
      </c>
      <c r="DL615" s="328">
        <v>0</v>
      </c>
      <c r="DM615" s="328">
        <v>0</v>
      </c>
      <c r="DN615" s="328">
        <v>0</v>
      </c>
      <c r="DO615" s="328" t="str">
        <v>20230131_1336</v>
      </c>
      <c r="DP615" s="328">
        <v>4</v>
      </c>
      <c r="EW615" s="275">
        <v>613</v>
      </c>
    </row>
    <row r="616" spans="82:153" x14ac:dyDescent="0.3">
      <c r="CD616" s="313">
        <v>0</v>
      </c>
      <c r="CE616" s="313">
        <v>0</v>
      </c>
      <c r="CF616" s="313" t="str">
        <v>Beskriv hvilke teorier / faglige metoder dere benytter i tjenesteutviklingsprosjektet eller hvilken kunnskap/erfaring dere bygger på. Herunder metoder for brukermedvirkning</v>
      </c>
      <c r="CG616" s="313"/>
      <c r="CH616" s="313"/>
      <c r="CI616" s="313"/>
      <c r="CJ616" s="313"/>
      <c r="CK616" s="313"/>
      <c r="CL616" s="313"/>
      <c r="CM616" s="313"/>
      <c r="CN616" s="313">
        <v>0</v>
      </c>
      <c r="CO616" s="319" t="b">
        <f t="shared" si="211"/>
        <v>0</v>
      </c>
      <c r="CP616" s="319" t="b">
        <f t="shared" si="212"/>
        <v>0</v>
      </c>
      <c r="CQ616" s="319" t="b">
        <f t="shared" si="213"/>
        <v>0</v>
      </c>
      <c r="CR616" s="319" t="b">
        <f t="shared" si="209"/>
        <v>1</v>
      </c>
      <c r="CS616" s="430" t="b">
        <f t="shared" si="210"/>
        <v>0</v>
      </c>
      <c r="CT616" s="302" t="str">
        <f t="shared" si="214"/>
        <v/>
      </c>
      <c r="CU616" s="302" t="b">
        <f t="shared" si="215"/>
        <v>1</v>
      </c>
      <c r="CV616" s="319" t="b">
        <f t="shared" si="216"/>
        <v>0</v>
      </c>
      <c r="CW616" s="302" t="str">
        <f>'Forside og oppsummering'!$K$2</f>
        <v>20230131_1336</v>
      </c>
      <c r="CX616" s="302">
        <f t="shared" si="217"/>
        <v>4</v>
      </c>
      <c r="CY616" s="302" t="str">
        <f t="shared" si="218"/>
        <v/>
      </c>
      <c r="CZ616" s="435">
        <f t="shared" si="203"/>
        <v>0</v>
      </c>
      <c r="DA616" s="330">
        <f>'Forside og oppsummering'!$E$23</f>
        <v>0</v>
      </c>
      <c r="DB616" s="302" t="str">
        <f t="shared" si="204"/>
        <v>Prosjekt 9</v>
      </c>
      <c r="DC616" s="330" t="str">
        <f t="shared" si="205"/>
        <v>Prosjektbeskrivelse: tjenesteutviklingsprosjekt 9.</v>
      </c>
      <c r="DD616" s="431">
        <f t="shared" si="206"/>
        <v>0</v>
      </c>
      <c r="DE616" s="302" t="e">
        <f t="shared" si="207"/>
        <v>#VALUE!</v>
      </c>
      <c r="DF616" s="302" t="str">
        <f t="shared" si="208"/>
        <v>Beskriv hvilke teorier / faglige metoder dere benytter i tjenesteutviklingsprosjektet eller hvilken kunnskap/erfaring dere bygger på. Herunder metoder for brukermedvirkning</v>
      </c>
      <c r="DG616" s="328">
        <v>0</v>
      </c>
      <c r="DH616" s="328">
        <v>0</v>
      </c>
      <c r="DI616" s="328">
        <v>0</v>
      </c>
      <c r="DJ616" s="328">
        <v>0</v>
      </c>
      <c r="DK616" s="328">
        <v>0</v>
      </c>
      <c r="DL616" s="328">
        <v>0</v>
      </c>
      <c r="DM616" s="328">
        <v>0</v>
      </c>
      <c r="DN616" s="328">
        <v>0</v>
      </c>
      <c r="DO616" s="328" t="str">
        <v>20230131_1336</v>
      </c>
      <c r="DP616" s="328">
        <v>4</v>
      </c>
      <c r="EW616" s="436">
        <v>614</v>
      </c>
    </row>
    <row r="617" spans="82:153" x14ac:dyDescent="0.3">
      <c r="CD617" s="313">
        <v>0</v>
      </c>
      <c r="CE617" s="313" t="str">
        <v>P9.3e</v>
      </c>
      <c r="CF617" s="313" t="str">
        <v>Gevinster og effekter</v>
      </c>
      <c r="CG617" s="313"/>
      <c r="CH617" s="313"/>
      <c r="CI617" s="313"/>
      <c r="CJ617" s="313"/>
      <c r="CK617" s="313"/>
      <c r="CL617" s="313"/>
      <c r="CM617" s="313"/>
      <c r="CN617" s="313">
        <v>0</v>
      </c>
      <c r="CO617" s="319" t="b">
        <f t="shared" si="211"/>
        <v>0</v>
      </c>
      <c r="CP617" s="319" t="b">
        <f t="shared" si="212"/>
        <v>0</v>
      </c>
      <c r="CQ617" s="319" t="b">
        <f t="shared" si="213"/>
        <v>0</v>
      </c>
      <c r="CR617" s="319" t="b">
        <f t="shared" si="209"/>
        <v>0</v>
      </c>
      <c r="CS617" s="430" t="b">
        <f t="shared" si="210"/>
        <v>0</v>
      </c>
      <c r="CT617" s="302" t="str">
        <f t="shared" si="214"/>
        <v/>
      </c>
      <c r="CU617" s="302" t="b">
        <f t="shared" si="215"/>
        <v>1</v>
      </c>
      <c r="CV617" s="319" t="b">
        <f t="shared" si="216"/>
        <v>0</v>
      </c>
      <c r="CW617" s="302" t="str">
        <f>'Forside og oppsummering'!$K$2</f>
        <v>20230131_1336</v>
      </c>
      <c r="CX617" s="302">
        <f t="shared" si="217"/>
        <v>4</v>
      </c>
      <c r="CY617" s="302" t="str">
        <f t="shared" si="218"/>
        <v/>
      </c>
      <c r="CZ617" s="435" t="str">
        <f t="shared" si="203"/>
        <v>P9.3e</v>
      </c>
      <c r="DA617" s="330">
        <f>'Forside og oppsummering'!$E$23</f>
        <v>0</v>
      </c>
      <c r="DB617" s="302" t="str">
        <f t="shared" si="204"/>
        <v>Prosjekt 9</v>
      </c>
      <c r="DC617" s="330" t="str">
        <f t="shared" si="205"/>
        <v>Prosjektbeskrivelse: tjenesteutviklingsprosjekt 9.</v>
      </c>
      <c r="DD617" s="431" t="str">
        <f t="shared" si="206"/>
        <v>P9.3e</v>
      </c>
      <c r="DE617" s="302" t="str">
        <f t="shared" si="207"/>
        <v>P_.3e</v>
      </c>
      <c r="DF617" s="302" t="str">
        <f t="shared" si="208"/>
        <v>Gevinster og effekter</v>
      </c>
      <c r="DG617" s="328">
        <v>0</v>
      </c>
      <c r="DH617" s="328">
        <v>0</v>
      </c>
      <c r="DI617" s="328">
        <v>0</v>
      </c>
      <c r="DJ617" s="328">
        <v>0</v>
      </c>
      <c r="DK617" s="328">
        <v>0</v>
      </c>
      <c r="DL617" s="328">
        <v>0</v>
      </c>
      <c r="DM617" s="328">
        <v>0</v>
      </c>
      <c r="DN617" s="328">
        <v>0</v>
      </c>
      <c r="DO617" s="328" t="str">
        <v>20230131_1336</v>
      </c>
      <c r="DP617" s="328">
        <v>4</v>
      </c>
      <c r="EW617" s="275">
        <v>615</v>
      </c>
    </row>
    <row r="618" spans="82:153" x14ac:dyDescent="0.3">
      <c r="CD618" s="313">
        <v>0</v>
      </c>
      <c r="CE618" s="313">
        <v>0</v>
      </c>
      <c r="CF618" s="313" t="str">
        <v>Hvilke konkrete gevinster/effekter forventes tiltaket å gi, hvilken betydning kan det få for omlegging av praksis</v>
      </c>
      <c r="CG618" s="313"/>
      <c r="CH618" s="313"/>
      <c r="CI618" s="313"/>
      <c r="CJ618" s="313"/>
      <c r="CK618" s="313"/>
      <c r="CL618" s="313"/>
      <c r="CM618" s="313"/>
      <c r="CN618" s="313">
        <v>0</v>
      </c>
      <c r="CO618" s="319" t="b">
        <f t="shared" si="211"/>
        <v>0</v>
      </c>
      <c r="CP618" s="319" t="b">
        <f t="shared" si="212"/>
        <v>0</v>
      </c>
      <c r="CQ618" s="319" t="b">
        <f t="shared" si="213"/>
        <v>0</v>
      </c>
      <c r="CR618" s="319" t="b">
        <f t="shared" si="209"/>
        <v>1</v>
      </c>
      <c r="CS618" s="430" t="b">
        <f t="shared" si="210"/>
        <v>0</v>
      </c>
      <c r="CT618" s="302" t="str">
        <f t="shared" si="214"/>
        <v/>
      </c>
      <c r="CU618" s="302" t="b">
        <f t="shared" si="215"/>
        <v>1</v>
      </c>
      <c r="CV618" s="319" t="b">
        <f t="shared" si="216"/>
        <v>0</v>
      </c>
      <c r="CW618" s="302" t="str">
        <f>'Forside og oppsummering'!$K$2</f>
        <v>20230131_1336</v>
      </c>
      <c r="CX618" s="302">
        <f t="shared" si="217"/>
        <v>4</v>
      </c>
      <c r="CY618" s="302" t="str">
        <f t="shared" si="218"/>
        <v/>
      </c>
      <c r="CZ618" s="435">
        <f t="shared" si="203"/>
        <v>0</v>
      </c>
      <c r="DA618" s="330">
        <f>'Forside og oppsummering'!$E$23</f>
        <v>0</v>
      </c>
      <c r="DB618" s="302" t="str">
        <f t="shared" si="204"/>
        <v>Prosjekt 9</v>
      </c>
      <c r="DC618" s="330" t="str">
        <f t="shared" si="205"/>
        <v>Prosjektbeskrivelse: tjenesteutviklingsprosjekt 9.</v>
      </c>
      <c r="DD618" s="431">
        <f t="shared" si="206"/>
        <v>0</v>
      </c>
      <c r="DE618" s="302" t="e">
        <f t="shared" si="207"/>
        <v>#VALUE!</v>
      </c>
      <c r="DF618" s="302" t="str">
        <f t="shared" si="208"/>
        <v>Hvilke konkrete gevinster/effekter forventes tiltaket å gi, hvilken betydning kan det få for omlegging av praksis</v>
      </c>
      <c r="DG618" s="328">
        <v>0</v>
      </c>
      <c r="DH618" s="328">
        <v>0</v>
      </c>
      <c r="DI618" s="328">
        <v>0</v>
      </c>
      <c r="DJ618" s="328">
        <v>0</v>
      </c>
      <c r="DK618" s="328">
        <v>0</v>
      </c>
      <c r="DL618" s="328">
        <v>0</v>
      </c>
      <c r="DM618" s="328">
        <v>0</v>
      </c>
      <c r="DN618" s="328">
        <v>0</v>
      </c>
      <c r="DO618" s="328" t="str">
        <v>20230131_1336</v>
      </c>
      <c r="DP618" s="328">
        <v>4</v>
      </c>
      <c r="EW618" s="275">
        <v>616</v>
      </c>
    </row>
    <row r="619" spans="82:153" x14ac:dyDescent="0.3">
      <c r="CD619" s="313">
        <v>0</v>
      </c>
      <c r="CE619" s="313" t="str">
        <v>P9.3f</v>
      </c>
      <c r="CF619" s="313" t="str">
        <v>Risikofaktorer</v>
      </c>
      <c r="CG619" s="313"/>
      <c r="CH619" s="313"/>
      <c r="CI619" s="313"/>
      <c r="CJ619" s="313"/>
      <c r="CK619" s="313"/>
      <c r="CL619" s="313"/>
      <c r="CM619" s="313"/>
      <c r="CN619" s="313">
        <v>0</v>
      </c>
      <c r="CO619" s="319" t="b">
        <f t="shared" si="211"/>
        <v>0</v>
      </c>
      <c r="CP619" s="319" t="b">
        <f t="shared" si="212"/>
        <v>0</v>
      </c>
      <c r="CQ619" s="319" t="b">
        <f t="shared" si="213"/>
        <v>0</v>
      </c>
      <c r="CR619" s="319" t="b">
        <f t="shared" si="209"/>
        <v>0</v>
      </c>
      <c r="CS619" s="430" t="b">
        <f t="shared" si="210"/>
        <v>0</v>
      </c>
      <c r="CT619" s="302" t="str">
        <f t="shared" si="214"/>
        <v/>
      </c>
      <c r="CU619" s="302" t="b">
        <f t="shared" si="215"/>
        <v>1</v>
      </c>
      <c r="CV619" s="319" t="b">
        <f t="shared" si="216"/>
        <v>0</v>
      </c>
      <c r="CW619" s="302" t="str">
        <f>'Forside og oppsummering'!$K$2</f>
        <v>20230131_1336</v>
      </c>
      <c r="CX619" s="302">
        <f t="shared" si="217"/>
        <v>4</v>
      </c>
      <c r="CY619" s="302" t="str">
        <f t="shared" si="218"/>
        <v/>
      </c>
      <c r="CZ619" s="435" t="str">
        <f t="shared" si="203"/>
        <v>P9.3f</v>
      </c>
      <c r="DA619" s="330">
        <f>'Forside og oppsummering'!$E$23</f>
        <v>0</v>
      </c>
      <c r="DB619" s="302" t="str">
        <f t="shared" si="204"/>
        <v>Prosjekt 9</v>
      </c>
      <c r="DC619" s="330" t="str">
        <f t="shared" si="205"/>
        <v>Prosjektbeskrivelse: tjenesteutviklingsprosjekt 9.</v>
      </c>
      <c r="DD619" s="431" t="str">
        <f t="shared" si="206"/>
        <v>P9.3f</v>
      </c>
      <c r="DE619" s="302" t="str">
        <f t="shared" si="207"/>
        <v>P_.3f</v>
      </c>
      <c r="DF619" s="302" t="str">
        <f t="shared" si="208"/>
        <v>Risikofaktorer</v>
      </c>
      <c r="DG619" s="328">
        <v>0</v>
      </c>
      <c r="DH619" s="328">
        <v>0</v>
      </c>
      <c r="DI619" s="328">
        <v>0</v>
      </c>
      <c r="DJ619" s="328">
        <v>0</v>
      </c>
      <c r="DK619" s="328">
        <v>0</v>
      </c>
      <c r="DL619" s="328">
        <v>0</v>
      </c>
      <c r="DM619" s="328">
        <v>0</v>
      </c>
      <c r="DN619" s="328">
        <v>0</v>
      </c>
      <c r="DO619" s="328" t="str">
        <v>20230131_1336</v>
      </c>
      <c r="DP619" s="328">
        <v>4</v>
      </c>
      <c r="EW619" s="275">
        <v>617</v>
      </c>
    </row>
    <row r="620" spans="82:153" x14ac:dyDescent="0.3">
      <c r="CD620" s="313">
        <v>0</v>
      </c>
      <c r="CE620" s="313">
        <v>0</v>
      </c>
      <c r="CF620" s="313" t="str">
        <v>Hvilke faktorer gjør det usikkert at dere når målene, selv om dere mottar tilskudd fra Statsforvalteren?</v>
      </c>
      <c r="CG620" s="313"/>
      <c r="CH620" s="313"/>
      <c r="CI620" s="313"/>
      <c r="CJ620" s="313"/>
      <c r="CK620" s="313"/>
      <c r="CL620" s="313"/>
      <c r="CM620" s="313"/>
      <c r="CN620" s="313">
        <v>0</v>
      </c>
      <c r="CO620" s="319" t="b">
        <f t="shared" si="211"/>
        <v>0</v>
      </c>
      <c r="CP620" s="319" t="b">
        <f t="shared" si="212"/>
        <v>0</v>
      </c>
      <c r="CQ620" s="319" t="b">
        <f t="shared" si="213"/>
        <v>0</v>
      </c>
      <c r="CR620" s="319" t="b">
        <f t="shared" si="209"/>
        <v>1</v>
      </c>
      <c r="CS620" s="430" t="b">
        <f t="shared" si="210"/>
        <v>0</v>
      </c>
      <c r="CT620" s="302" t="str">
        <f t="shared" si="214"/>
        <v/>
      </c>
      <c r="CU620" s="302" t="b">
        <f t="shared" si="215"/>
        <v>1</v>
      </c>
      <c r="CV620" s="319" t="b">
        <f t="shared" si="216"/>
        <v>0</v>
      </c>
      <c r="CW620" s="302" t="str">
        <f>'Forside og oppsummering'!$K$2</f>
        <v>20230131_1336</v>
      </c>
      <c r="CX620" s="302">
        <f t="shared" si="217"/>
        <v>4</v>
      </c>
      <c r="CY620" s="302" t="str">
        <f t="shared" si="218"/>
        <v/>
      </c>
      <c r="CZ620" s="435">
        <f t="shared" si="203"/>
        <v>0</v>
      </c>
      <c r="DA620" s="330">
        <f>'Forside og oppsummering'!$E$23</f>
        <v>0</v>
      </c>
      <c r="DB620" s="302" t="str">
        <f t="shared" si="204"/>
        <v>Prosjekt 9</v>
      </c>
      <c r="DC620" s="330" t="str">
        <f t="shared" si="205"/>
        <v>Prosjektbeskrivelse: tjenesteutviklingsprosjekt 9.</v>
      </c>
      <c r="DD620" s="431">
        <f t="shared" si="206"/>
        <v>0</v>
      </c>
      <c r="DE620" s="302" t="e">
        <f t="shared" si="207"/>
        <v>#VALUE!</v>
      </c>
      <c r="DF620" s="302" t="str">
        <f t="shared" si="208"/>
        <v>Hvilke faktorer gjør det usikkert at dere når målene, selv om dere mottar tilskudd fra Statsforvalteren?</v>
      </c>
      <c r="DG620" s="328">
        <v>0</v>
      </c>
      <c r="DH620" s="328">
        <v>0</v>
      </c>
      <c r="DI620" s="328">
        <v>0</v>
      </c>
      <c r="DJ620" s="328">
        <v>0</v>
      </c>
      <c r="DK620" s="328">
        <v>0</v>
      </c>
      <c r="DL620" s="328">
        <v>0</v>
      </c>
      <c r="DM620" s="328">
        <v>0</v>
      </c>
      <c r="DN620" s="328">
        <v>0</v>
      </c>
      <c r="DO620" s="328" t="str">
        <v>20230131_1336</v>
      </c>
      <c r="DP620" s="328">
        <v>4</v>
      </c>
      <c r="EW620" s="436">
        <v>618</v>
      </c>
    </row>
    <row r="621" spans="82:153" x14ac:dyDescent="0.3">
      <c r="CD621" s="313">
        <v>0</v>
      </c>
      <c r="CE621" s="313" t="str">
        <v>P9.3g</v>
      </c>
      <c r="CF621" s="313" t="str">
        <v>Forankring internt i kommunen</v>
      </c>
      <c r="CG621" s="313"/>
      <c r="CH621" s="313"/>
      <c r="CI621" s="313"/>
      <c r="CJ621" s="313"/>
      <c r="CK621" s="313"/>
      <c r="CL621" s="313"/>
      <c r="CM621" s="313"/>
      <c r="CN621" s="313">
        <v>0</v>
      </c>
      <c r="CO621" s="319" t="b">
        <f t="shared" si="211"/>
        <v>0</v>
      </c>
      <c r="CP621" s="319" t="b">
        <f t="shared" si="212"/>
        <v>0</v>
      </c>
      <c r="CQ621" s="319" t="b">
        <f t="shared" si="213"/>
        <v>0</v>
      </c>
      <c r="CR621" s="319" t="b">
        <f t="shared" si="209"/>
        <v>0</v>
      </c>
      <c r="CS621" s="430" t="b">
        <f t="shared" si="210"/>
        <v>0</v>
      </c>
      <c r="CT621" s="302" t="str">
        <f t="shared" si="214"/>
        <v/>
      </c>
      <c r="CU621" s="302" t="b">
        <f t="shared" si="215"/>
        <v>1</v>
      </c>
      <c r="CV621" s="319" t="b">
        <f t="shared" si="216"/>
        <v>0</v>
      </c>
      <c r="CW621" s="302" t="str">
        <f>'Forside og oppsummering'!$K$2</f>
        <v>20230131_1336</v>
      </c>
      <c r="CX621" s="302">
        <f t="shared" si="217"/>
        <v>4</v>
      </c>
      <c r="CY621" s="302" t="str">
        <f t="shared" si="218"/>
        <v/>
      </c>
      <c r="CZ621" s="435" t="str">
        <f t="shared" si="203"/>
        <v>P9.3g</v>
      </c>
      <c r="DA621" s="330">
        <f>'Forside og oppsummering'!$E$23</f>
        <v>0</v>
      </c>
      <c r="DB621" s="302" t="str">
        <f t="shared" si="204"/>
        <v>Prosjekt 9</v>
      </c>
      <c r="DC621" s="330" t="str">
        <f t="shared" si="205"/>
        <v>Prosjektbeskrivelse: tjenesteutviklingsprosjekt 9.</v>
      </c>
      <c r="DD621" s="431" t="str">
        <f t="shared" si="206"/>
        <v>P9.3g</v>
      </c>
      <c r="DE621" s="302" t="str">
        <f t="shared" si="207"/>
        <v>P_.3g</v>
      </c>
      <c r="DF621" s="302" t="str">
        <f t="shared" si="208"/>
        <v>Forankring internt i kommunen</v>
      </c>
      <c r="DG621" s="328">
        <v>0</v>
      </c>
      <c r="DH621" s="328">
        <v>0</v>
      </c>
      <c r="DI621" s="328">
        <v>0</v>
      </c>
      <c r="DJ621" s="328">
        <v>0</v>
      </c>
      <c r="DK621" s="328">
        <v>0</v>
      </c>
      <c r="DL621" s="328">
        <v>0</v>
      </c>
      <c r="DM621" s="328">
        <v>0</v>
      </c>
      <c r="DN621" s="328">
        <v>0</v>
      </c>
      <c r="DO621" s="328" t="str">
        <v>20230131_1336</v>
      </c>
      <c r="DP621" s="328">
        <v>4</v>
      </c>
      <c r="EW621" s="275">
        <v>619</v>
      </c>
    </row>
    <row r="622" spans="82:153" x14ac:dyDescent="0.3">
      <c r="CD622" s="313">
        <v>0</v>
      </c>
      <c r="CE622" s="313">
        <v>0</v>
      </c>
      <c r="CF622" s="313" t="str">
        <v>• Beskriv hvordan tiltaket er forankret internt i kommunen, faglig og administrativt i både utviklings og implementeringsfasen.
• Beskriv kort tanker om overgang fra prosjekt til drift.</v>
      </c>
      <c r="CG622" s="313"/>
      <c r="CH622" s="313"/>
      <c r="CI622" s="313"/>
      <c r="CJ622" s="313"/>
      <c r="CK622" s="313"/>
      <c r="CL622" s="313"/>
      <c r="CM622" s="313"/>
      <c r="CN622" s="313">
        <v>0</v>
      </c>
      <c r="CO622" s="319" t="b">
        <f t="shared" si="211"/>
        <v>0</v>
      </c>
      <c r="CP622" s="319" t="b">
        <f t="shared" si="212"/>
        <v>0</v>
      </c>
      <c r="CQ622" s="319" t="b">
        <f t="shared" si="213"/>
        <v>0</v>
      </c>
      <c r="CR622" s="319" t="b">
        <f t="shared" si="209"/>
        <v>1</v>
      </c>
      <c r="CS622" s="430" t="b">
        <f t="shared" si="210"/>
        <v>0</v>
      </c>
      <c r="CT622" s="302" t="str">
        <f t="shared" si="214"/>
        <v/>
      </c>
      <c r="CU622" s="302" t="b">
        <f t="shared" si="215"/>
        <v>1</v>
      </c>
      <c r="CV622" s="319" t="b">
        <f t="shared" si="216"/>
        <v>0</v>
      </c>
      <c r="CW622" s="302" t="str">
        <f>'Forside og oppsummering'!$K$2</f>
        <v>20230131_1336</v>
      </c>
      <c r="CX622" s="302">
        <f t="shared" si="217"/>
        <v>4</v>
      </c>
      <c r="CY622" s="302" t="str">
        <f t="shared" si="218"/>
        <v/>
      </c>
      <c r="CZ622" s="435">
        <f t="shared" si="203"/>
        <v>0</v>
      </c>
      <c r="DA622" s="330">
        <f>'Forside og oppsummering'!$E$23</f>
        <v>0</v>
      </c>
      <c r="DB622" s="302" t="str">
        <f t="shared" si="204"/>
        <v>Prosjekt 9</v>
      </c>
      <c r="DC622" s="330" t="str">
        <f t="shared" si="205"/>
        <v>Prosjektbeskrivelse: tjenesteutviklingsprosjekt 9.</v>
      </c>
      <c r="DD622" s="431">
        <f t="shared" si="206"/>
        <v>0</v>
      </c>
      <c r="DE622" s="302" t="e">
        <f t="shared" si="207"/>
        <v>#VALUE!</v>
      </c>
      <c r="DF622" s="302" t="str">
        <f t="shared" si="208"/>
        <v>• Beskriv hvordan tiltaket er forankret internt i kommunen, faglig og administrativt i både utviklings og implementeringsfasen.
• Beskriv kort tanker om overgang fra prosjekt til drift.</v>
      </c>
      <c r="DG622" s="328">
        <v>0</v>
      </c>
      <c r="DH622" s="328">
        <v>0</v>
      </c>
      <c r="DI622" s="328">
        <v>0</v>
      </c>
      <c r="DJ622" s="328">
        <v>0</v>
      </c>
      <c r="DK622" s="328">
        <v>0</v>
      </c>
      <c r="DL622" s="328">
        <v>0</v>
      </c>
      <c r="DM622" s="328">
        <v>0</v>
      </c>
      <c r="DN622" s="328">
        <v>0</v>
      </c>
      <c r="DO622" s="328" t="str">
        <v>20230131_1336</v>
      </c>
      <c r="DP622" s="328">
        <v>4</v>
      </c>
      <c r="EW622" s="275">
        <v>620</v>
      </c>
    </row>
    <row r="623" spans="82:153" x14ac:dyDescent="0.3">
      <c r="CD623" s="313">
        <v>0</v>
      </c>
      <c r="CE623" s="313" t="str">
        <v>P9.3h</v>
      </c>
      <c r="CF623" s="313" t="str">
        <v>Kontrolltiltak</v>
      </c>
      <c r="CG623" s="313"/>
      <c r="CH623" s="313"/>
      <c r="CI623" s="313"/>
      <c r="CJ623" s="313"/>
      <c r="CK623" s="313"/>
      <c r="CL623" s="313"/>
      <c r="CM623" s="313"/>
      <c r="CN623" s="313">
        <v>0</v>
      </c>
      <c r="CO623" s="319" t="b">
        <f t="shared" si="211"/>
        <v>0</v>
      </c>
      <c r="CP623" s="319" t="b">
        <f t="shared" si="212"/>
        <v>0</v>
      </c>
      <c r="CQ623" s="319" t="b">
        <f t="shared" si="213"/>
        <v>0</v>
      </c>
      <c r="CR623" s="319" t="b">
        <f t="shared" si="209"/>
        <v>0</v>
      </c>
      <c r="CS623" s="430" t="b">
        <f t="shared" si="210"/>
        <v>0</v>
      </c>
      <c r="CT623" s="302" t="str">
        <f t="shared" si="214"/>
        <v/>
      </c>
      <c r="CU623" s="302" t="b">
        <f t="shared" si="215"/>
        <v>1</v>
      </c>
      <c r="CV623" s="319" t="b">
        <f t="shared" si="216"/>
        <v>0</v>
      </c>
      <c r="CW623" s="302" t="str">
        <f>'Forside og oppsummering'!$K$2</f>
        <v>20230131_1336</v>
      </c>
      <c r="CX623" s="302">
        <f t="shared" si="217"/>
        <v>4</v>
      </c>
      <c r="CY623" s="302" t="str">
        <f t="shared" si="218"/>
        <v/>
      </c>
      <c r="CZ623" s="435" t="str">
        <f t="shared" si="203"/>
        <v>P9.3h</v>
      </c>
      <c r="DA623" s="330">
        <f>'Forside og oppsummering'!$E$23</f>
        <v>0</v>
      </c>
      <c r="DB623" s="302" t="str">
        <f t="shared" si="204"/>
        <v>Prosjekt 9</v>
      </c>
      <c r="DC623" s="330" t="str">
        <f t="shared" si="205"/>
        <v>Prosjektbeskrivelse: tjenesteutviklingsprosjekt 9.</v>
      </c>
      <c r="DD623" s="431" t="str">
        <f t="shared" si="206"/>
        <v>P9.3h</v>
      </c>
      <c r="DE623" s="302" t="str">
        <f t="shared" si="207"/>
        <v>P_.3h</v>
      </c>
      <c r="DF623" s="302" t="str">
        <f t="shared" si="208"/>
        <v>Kontrolltiltak</v>
      </c>
      <c r="DG623" s="328">
        <v>0</v>
      </c>
      <c r="DH623" s="328">
        <v>0</v>
      </c>
      <c r="DI623" s="328">
        <v>0</v>
      </c>
      <c r="DJ623" s="328">
        <v>0</v>
      </c>
      <c r="DK623" s="328">
        <v>0</v>
      </c>
      <c r="DL623" s="328">
        <v>0</v>
      </c>
      <c r="DM623" s="328">
        <v>0</v>
      </c>
      <c r="DN623" s="328">
        <v>0</v>
      </c>
      <c r="DO623" s="328" t="str">
        <v>20230131_1336</v>
      </c>
      <c r="DP623" s="328">
        <v>4</v>
      </c>
      <c r="EW623" s="275">
        <v>621</v>
      </c>
    </row>
    <row r="624" spans="82:153" x14ac:dyDescent="0.3">
      <c r="CD624" s="313">
        <v>0</v>
      </c>
      <c r="CE624" s="313">
        <v>0</v>
      </c>
      <c r="CF624"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624" s="313"/>
      <c r="CH624" s="313"/>
      <c r="CI624" s="313"/>
      <c r="CJ624" s="313"/>
      <c r="CK624" s="313"/>
      <c r="CL624" s="313"/>
      <c r="CM624" s="313"/>
      <c r="CN624" s="313">
        <v>0</v>
      </c>
      <c r="CO624" s="319" t="b">
        <f t="shared" si="211"/>
        <v>0</v>
      </c>
      <c r="CP624" s="319" t="b">
        <f t="shared" si="212"/>
        <v>0</v>
      </c>
      <c r="CQ624" s="319" t="b">
        <f t="shared" si="213"/>
        <v>0</v>
      </c>
      <c r="CR624" s="319" t="b">
        <f t="shared" si="209"/>
        <v>1</v>
      </c>
      <c r="CS624" s="430" t="b">
        <f t="shared" si="210"/>
        <v>1</v>
      </c>
      <c r="CT624" s="302" t="str">
        <f t="shared" si="214"/>
        <v/>
      </c>
      <c r="CU624" s="302" t="b">
        <f t="shared" si="215"/>
        <v>1</v>
      </c>
      <c r="CV624" s="319" t="b">
        <f t="shared" si="216"/>
        <v>0</v>
      </c>
      <c r="CW624" s="302" t="str">
        <f>'Forside og oppsummering'!$K$2</f>
        <v>20230131_1336</v>
      </c>
      <c r="CX624" s="302">
        <f t="shared" si="217"/>
        <v>6</v>
      </c>
      <c r="CY624" s="302" t="str">
        <f t="shared" si="218"/>
        <v/>
      </c>
      <c r="CZ624" s="435">
        <f t="shared" si="203"/>
        <v>0</v>
      </c>
      <c r="DA624" s="330">
        <f>'Forside og oppsummering'!$E$23</f>
        <v>0</v>
      </c>
      <c r="DB624" s="302" t="str">
        <f t="shared" si="204"/>
        <v>Prosjekt 9</v>
      </c>
      <c r="DC624" s="330" t="str">
        <f t="shared" si="205"/>
        <v>Prosjektbeskrivelse: tjenesteutviklingsprosjekt 9.</v>
      </c>
      <c r="DD624" s="431" t="str">
        <f t="shared" si="206"/>
        <v>P9.3h_end</v>
      </c>
      <c r="DE624" s="302" t="str">
        <f t="shared" si="207"/>
        <v>P_.3h_end</v>
      </c>
      <c r="DF624" s="302" t="str">
        <f t="shared" si="208"/>
        <v/>
      </c>
      <c r="DG624" s="328">
        <v>0</v>
      </c>
      <c r="DH624" s="328">
        <v>0</v>
      </c>
      <c r="DI624" s="328">
        <v>0</v>
      </c>
      <c r="DJ624" s="328">
        <v>0</v>
      </c>
      <c r="DK624" s="328">
        <v>0</v>
      </c>
      <c r="DL624" s="328">
        <v>0</v>
      </c>
      <c r="DM624" s="328">
        <v>0</v>
      </c>
      <c r="DN624" s="328">
        <v>0</v>
      </c>
      <c r="DO624" s="328" t="str">
        <v>20230131_1336</v>
      </c>
      <c r="DP624" s="328">
        <v>6</v>
      </c>
      <c r="EW624" s="436">
        <v>622</v>
      </c>
    </row>
    <row r="625" spans="81:153" x14ac:dyDescent="0.3">
      <c r="CD625" s="314" t="str">
        <f>'Prosjekt 9'!$C$44</f>
        <v>P9.4</v>
      </c>
      <c r="CE625" s="314" t="str">
        <f>'Prosjekt 9'!$D$44</f>
        <v>Samarbeidspartnere i tjenesteutviklingsprosjekt 9.</v>
      </c>
      <c r="CF625" s="314"/>
      <c r="CG625" s="314"/>
      <c r="CH625" s="314"/>
      <c r="CI625" s="314"/>
      <c r="CJ625" s="314"/>
      <c r="CK625" s="314"/>
      <c r="CL625" s="314"/>
      <c r="CM625" s="314"/>
      <c r="CN625" s="314"/>
      <c r="CO625" s="319" t="b">
        <f t="shared" si="211"/>
        <v>1</v>
      </c>
      <c r="CP625" s="319" t="b">
        <f t="shared" si="212"/>
        <v>0</v>
      </c>
      <c r="CQ625" s="319" t="b">
        <f t="shared" si="213"/>
        <v>0</v>
      </c>
      <c r="CR625" s="319" t="b">
        <f t="shared" si="209"/>
        <v>0</v>
      </c>
      <c r="CS625" s="430" t="b">
        <f t="shared" si="210"/>
        <v>0</v>
      </c>
      <c r="CT625" s="302" t="str">
        <f t="shared" si="214"/>
        <v/>
      </c>
      <c r="CU625" s="302" t="b">
        <f t="shared" si="215"/>
        <v>1</v>
      </c>
      <c r="CV625" s="319" t="b">
        <f t="shared" si="216"/>
        <v>0</v>
      </c>
      <c r="CW625" s="302" t="str">
        <f>'Forside og oppsummering'!$K$2</f>
        <v>20230131_1336</v>
      </c>
      <c r="CX625" s="302">
        <f t="shared" si="217"/>
        <v>2</v>
      </c>
      <c r="CY625" s="302" t="str">
        <f t="shared" si="218"/>
        <v/>
      </c>
      <c r="CZ625" s="435" t="str">
        <f t="shared" si="203"/>
        <v>P9.4</v>
      </c>
      <c r="DA625" s="330">
        <f>'Forside og oppsummering'!$E$23</f>
        <v>0</v>
      </c>
      <c r="DB625" s="302" t="str">
        <f t="shared" si="204"/>
        <v>Prosjekt 9</v>
      </c>
      <c r="DC625" s="330" t="str">
        <f t="shared" si="205"/>
        <v>Samarbeidspartnere i tjenesteutviklingsprosjekt 9.</v>
      </c>
      <c r="DD625" s="431" t="str">
        <f t="shared" si="206"/>
        <v>P9.4</v>
      </c>
      <c r="DE625" s="302" t="str">
        <f t="shared" si="207"/>
        <v>P_.4</v>
      </c>
      <c r="DF625" s="302">
        <f t="shared" si="208"/>
        <v>0</v>
      </c>
      <c r="DG625" s="328">
        <v>0</v>
      </c>
      <c r="DH625" s="328">
        <v>0</v>
      </c>
      <c r="DI625" s="328">
        <v>0</v>
      </c>
      <c r="DJ625" s="328">
        <v>0</v>
      </c>
      <c r="DK625" s="328">
        <v>0</v>
      </c>
      <c r="DL625" s="328">
        <v>0</v>
      </c>
      <c r="DM625" s="328">
        <v>0</v>
      </c>
      <c r="DN625" s="328">
        <v>0</v>
      </c>
      <c r="DO625" s="328" t="str">
        <v>20230131_1336</v>
      </c>
      <c r="DP625" s="328">
        <v>2</v>
      </c>
      <c r="EW625" s="275">
        <v>623</v>
      </c>
    </row>
    <row r="626" spans="81:153" x14ac:dyDescent="0.3">
      <c r="CD626" s="314"/>
      <c r="CE626" s="314" t="str">
        <f>_xlfn.CONCAT(CD625,"a")</f>
        <v>P9.4a</v>
      </c>
      <c r="CF626" s="275" t="s">
        <v>265</v>
      </c>
      <c r="CG626" s="314"/>
      <c r="CH626" s="314"/>
      <c r="CI626" s="314"/>
      <c r="CJ626" s="314"/>
      <c r="CK626" s="314"/>
      <c r="CL626" s="314"/>
      <c r="CM626" s="314"/>
      <c r="CN626" s="314">
        <f>'Prosjekt 9'!$D$46</f>
        <v>0</v>
      </c>
      <c r="CO626" s="319" t="b">
        <f t="shared" si="211"/>
        <v>0</v>
      </c>
      <c r="CP626" s="319" t="b">
        <f t="shared" si="212"/>
        <v>0</v>
      </c>
      <c r="CQ626" s="319" t="b">
        <f t="shared" si="213"/>
        <v>0</v>
      </c>
      <c r="CR626" s="319" t="b">
        <f t="shared" si="209"/>
        <v>0</v>
      </c>
      <c r="CS626" s="430" t="b">
        <f t="shared" si="210"/>
        <v>0</v>
      </c>
      <c r="CT626" s="302" t="str">
        <f t="shared" si="214"/>
        <v/>
      </c>
      <c r="CU626" s="302" t="b">
        <f t="shared" si="215"/>
        <v>1</v>
      </c>
      <c r="CV626" s="319" t="b">
        <f t="shared" si="216"/>
        <v>0</v>
      </c>
      <c r="CW626" s="302" t="str">
        <f>'Forside og oppsummering'!$K$2</f>
        <v>20230131_1336</v>
      </c>
      <c r="CX626" s="302">
        <f t="shared" si="217"/>
        <v>4</v>
      </c>
      <c r="CY626" s="302" t="str">
        <f t="shared" si="218"/>
        <v/>
      </c>
      <c r="CZ626" s="435" t="str">
        <f t="shared" si="203"/>
        <v>P9.4a</v>
      </c>
      <c r="DA626" s="330">
        <f>'Forside og oppsummering'!$E$23</f>
        <v>0</v>
      </c>
      <c r="DB626" s="302" t="str">
        <f t="shared" si="204"/>
        <v>Prosjekt 9</v>
      </c>
      <c r="DC626" s="330" t="str">
        <f t="shared" si="205"/>
        <v>Samarbeidspartnere i tjenesteutviklingsprosjekt 9.</v>
      </c>
      <c r="DD626" s="431" t="str">
        <f t="shared" si="206"/>
        <v>P9.4a</v>
      </c>
      <c r="DE626" s="302" t="str">
        <f t="shared" si="207"/>
        <v>P_.4a</v>
      </c>
      <c r="DF626" s="302" t="str">
        <f t="shared" si="208"/>
        <v>Samarbeidspartnere</v>
      </c>
      <c r="DG626" s="328">
        <v>0</v>
      </c>
      <c r="DH626" s="328">
        <v>0</v>
      </c>
      <c r="DI626" s="328">
        <v>0</v>
      </c>
      <c r="DJ626" s="328">
        <v>0</v>
      </c>
      <c r="DK626" s="328">
        <v>0</v>
      </c>
      <c r="DL626" s="328">
        <v>0</v>
      </c>
      <c r="DM626" s="328">
        <v>0</v>
      </c>
      <c r="DN626" s="328">
        <v>0</v>
      </c>
      <c r="DO626" s="328" t="str">
        <v>20230131_1336</v>
      </c>
      <c r="DP626" s="328">
        <v>4</v>
      </c>
      <c r="EW626" s="275">
        <v>624</v>
      </c>
    </row>
    <row r="627" spans="81:153" x14ac:dyDescent="0.3">
      <c r="CC627" s="302" t="str">
        <f>'Prosjekt 9'!$D$50</f>
        <v>P9.5  Alle estimerte kostnader for tjenesteutviklingsprosjektet (I året det søkes for)</v>
      </c>
      <c r="CO627" s="319" t="b">
        <f t="shared" si="211"/>
        <v>0</v>
      </c>
      <c r="CP627" s="319" t="b">
        <f t="shared" si="212"/>
        <v>0</v>
      </c>
      <c r="CQ627" s="319" t="b">
        <f t="shared" si="213"/>
        <v>0</v>
      </c>
      <c r="CR627" s="319" t="b">
        <f t="shared" si="209"/>
        <v>1</v>
      </c>
      <c r="CS627" s="430" t="b">
        <f t="shared" si="210"/>
        <v>1</v>
      </c>
      <c r="CT627" s="302" t="str">
        <f t="shared" si="214"/>
        <v/>
      </c>
      <c r="CU627" s="302" t="b">
        <f t="shared" si="215"/>
        <v>1</v>
      </c>
      <c r="CV627" s="319" t="b">
        <f t="shared" si="216"/>
        <v>0</v>
      </c>
      <c r="CW627" s="302" t="str">
        <f>'Forside og oppsummering'!$K$2</f>
        <v>20230131_1336</v>
      </c>
      <c r="CX627" s="302">
        <f t="shared" si="217"/>
        <v>6</v>
      </c>
      <c r="CY627" s="302" t="str">
        <f t="shared" si="218"/>
        <v/>
      </c>
      <c r="CZ627" s="435">
        <f t="shared" si="203"/>
        <v>0</v>
      </c>
      <c r="DA627" s="330">
        <f>'Forside og oppsummering'!$E$23</f>
        <v>0</v>
      </c>
      <c r="DB627" s="302" t="str">
        <f t="shared" si="204"/>
        <v>Prosjekt 9</v>
      </c>
      <c r="DC627" s="330" t="str">
        <f t="shared" si="205"/>
        <v>Samarbeidspartnere i tjenesteutviklingsprosjekt 9.</v>
      </c>
      <c r="DD627" s="431" t="str">
        <f t="shared" si="206"/>
        <v>P9.4a_end</v>
      </c>
      <c r="DE627" s="302" t="str">
        <f t="shared" si="207"/>
        <v>P_.4a_end</v>
      </c>
      <c r="DF627" s="302" t="str">
        <f t="shared" si="208"/>
        <v/>
      </c>
      <c r="DG627" s="328">
        <v>0</v>
      </c>
      <c r="DH627" s="328">
        <v>0</v>
      </c>
      <c r="DI627" s="328">
        <v>0</v>
      </c>
      <c r="DJ627" s="328">
        <v>0</v>
      </c>
      <c r="DK627" s="328">
        <v>0</v>
      </c>
      <c r="DL627" s="328">
        <v>0</v>
      </c>
      <c r="DM627" s="328">
        <v>0</v>
      </c>
      <c r="DN627" s="328">
        <v>0</v>
      </c>
      <c r="DO627" s="328" t="str">
        <v>20230131_1336</v>
      </c>
      <c r="DP627" s="328">
        <v>6</v>
      </c>
      <c r="EW627" s="275">
        <v>625</v>
      </c>
    </row>
    <row r="628" spans="81:153" x14ac:dyDescent="0.3">
      <c r="CC628" s="302">
        <f>FIND(" ",CC627)</f>
        <v>5</v>
      </c>
      <c r="CD628" s="315" t="str">
        <f>LEFT(CC627,CC628)</f>
        <v xml:space="preserve">P9.5 </v>
      </c>
      <c r="CE628" s="315" t="str">
        <f>RIGHT(CC627,LEN(CC627)-CC628-1)</f>
        <v>Alle estimerte kostnader for tjenesteutviklingsprosjektet (I året det søkes for)</v>
      </c>
      <c r="CF628" s="315"/>
      <c r="CG628" s="315"/>
      <c r="CH628" s="315"/>
      <c r="CI628" s="315"/>
      <c r="CJ628" s="315"/>
      <c r="CK628" s="315"/>
      <c r="CL628" s="315"/>
      <c r="CM628" s="315"/>
      <c r="CN628" s="315"/>
      <c r="CO628" s="319" t="b">
        <f t="shared" si="211"/>
        <v>1</v>
      </c>
      <c r="CP628" s="319" t="b">
        <f t="shared" si="212"/>
        <v>0</v>
      </c>
      <c r="CQ628" s="319" t="b">
        <f t="shared" si="213"/>
        <v>0</v>
      </c>
      <c r="CR628" s="319" t="b">
        <f t="shared" si="209"/>
        <v>0</v>
      </c>
      <c r="CS628" s="430" t="b">
        <f t="shared" si="210"/>
        <v>0</v>
      </c>
      <c r="CT628" s="302" t="str">
        <f t="shared" si="214"/>
        <v/>
      </c>
      <c r="CU628" s="302" t="b">
        <f t="shared" si="215"/>
        <v>1</v>
      </c>
      <c r="CV628" s="319" t="b">
        <f t="shared" si="216"/>
        <v>0</v>
      </c>
      <c r="CW628" s="302" t="str">
        <f>'Forside og oppsummering'!$K$2</f>
        <v>20230131_1336</v>
      </c>
      <c r="CX628" s="302">
        <f t="shared" si="217"/>
        <v>2</v>
      </c>
      <c r="CY628" s="302" t="str">
        <f t="shared" si="218"/>
        <v/>
      </c>
      <c r="CZ628" s="435" t="str">
        <f t="shared" si="203"/>
        <v xml:space="preserve">P9.5 </v>
      </c>
      <c r="DA628" s="330">
        <f>'Forside og oppsummering'!$E$23</f>
        <v>0</v>
      </c>
      <c r="DB628" s="302" t="str">
        <f t="shared" si="204"/>
        <v>Prosjekt 9</v>
      </c>
      <c r="DC628" s="330" t="str">
        <f t="shared" si="205"/>
        <v>Alle estimerte kostnader for tjenesteutviklingsprosjektet (I året det søkes for)</v>
      </c>
      <c r="DD628" s="431" t="str">
        <f t="shared" si="206"/>
        <v xml:space="preserve">P9.5 </v>
      </c>
      <c r="DE628" s="302" t="str">
        <f t="shared" si="207"/>
        <v xml:space="preserve">P_.5 </v>
      </c>
      <c r="DF628" s="302">
        <f t="shared" si="208"/>
        <v>0</v>
      </c>
      <c r="DG628" s="328">
        <v>0</v>
      </c>
      <c r="DH628" s="328">
        <v>0</v>
      </c>
      <c r="DI628" s="328">
        <v>0</v>
      </c>
      <c r="DJ628" s="328">
        <v>0</v>
      </c>
      <c r="DK628" s="328">
        <v>0</v>
      </c>
      <c r="DL628" s="328">
        <v>0</v>
      </c>
      <c r="DM628" s="328">
        <v>0</v>
      </c>
      <c r="DN628" s="328">
        <v>0</v>
      </c>
      <c r="DO628" s="328" t="str">
        <v>20230131_1336</v>
      </c>
      <c r="DP628" s="328">
        <v>2</v>
      </c>
      <c r="EW628" s="436">
        <v>626</v>
      </c>
    </row>
    <row r="629" spans="81:153" x14ac:dyDescent="0.3">
      <c r="CD629" s="315" cm="1">
        <f t="array" ref="CD629:CF636">'Prosjekt 9'!$C$52:$E$59</f>
        <v>0</v>
      </c>
      <c r="CE629" s="315" t="str">
        <v>P9.5a</v>
      </c>
      <c r="CF629" s="315" t="str">
        <v>Lønnsutgifter med sosiale utgifter</v>
      </c>
      <c r="CG629" s="315"/>
      <c r="CH629" s="315"/>
      <c r="CI629" s="315"/>
      <c r="CJ629" s="315"/>
      <c r="CK629" s="315"/>
      <c r="CL629" s="315"/>
      <c r="CM629" s="315"/>
      <c r="CN629" s="315" cm="1">
        <f t="array" ref="CN629:CN641">'Prosjekt 9'!$F$52:$F$64</f>
        <v>0</v>
      </c>
      <c r="CO629" s="319" t="b">
        <f t="shared" si="211"/>
        <v>0</v>
      </c>
      <c r="CP629" s="319" t="b">
        <f t="shared" si="212"/>
        <v>0</v>
      </c>
      <c r="CQ629" s="319" t="b">
        <f t="shared" si="213"/>
        <v>0</v>
      </c>
      <c r="CR629" s="319" t="b">
        <f t="shared" si="209"/>
        <v>0</v>
      </c>
      <c r="CS629" s="430" t="b">
        <f t="shared" si="210"/>
        <v>0</v>
      </c>
      <c r="CT629" s="302" t="str">
        <f t="shared" si="214"/>
        <v/>
      </c>
      <c r="CU629" s="302" t="b">
        <f t="shared" si="215"/>
        <v>1</v>
      </c>
      <c r="CV629" s="319" t="b">
        <f t="shared" si="216"/>
        <v>0</v>
      </c>
      <c r="CW629" s="302" t="str">
        <f>'Forside og oppsummering'!$K$2</f>
        <v>20230131_1336</v>
      </c>
      <c r="CX629" s="302">
        <f t="shared" si="217"/>
        <v>4</v>
      </c>
      <c r="CY629" s="302" t="str">
        <f t="shared" si="218"/>
        <v/>
      </c>
      <c r="CZ629" s="435" t="str">
        <f t="shared" si="203"/>
        <v>P9.5a</v>
      </c>
      <c r="DA629" s="330">
        <f>'Forside og oppsummering'!$E$23</f>
        <v>0</v>
      </c>
      <c r="DB629" s="302" t="str">
        <f t="shared" si="204"/>
        <v>Prosjekt 9</v>
      </c>
      <c r="DC629" s="330" t="str">
        <f t="shared" si="205"/>
        <v>Alle estimerte kostnader for tjenesteutviklingsprosjektet (I året det søkes for)</v>
      </c>
      <c r="DD629" s="431" t="str">
        <f t="shared" si="206"/>
        <v>P9.5a</v>
      </c>
      <c r="DE629" s="302" t="str">
        <f t="shared" si="207"/>
        <v>P_.5a</v>
      </c>
      <c r="DF629" s="302" t="str">
        <f t="shared" si="208"/>
        <v>Lønnsutgifter med sosiale utgifter</v>
      </c>
      <c r="DG629" s="328">
        <v>0</v>
      </c>
      <c r="DH629" s="328">
        <v>0</v>
      </c>
      <c r="DI629" s="328">
        <v>0</v>
      </c>
      <c r="DJ629" s="328">
        <v>0</v>
      </c>
      <c r="DK629" s="328">
        <v>0</v>
      </c>
      <c r="DL629" s="328">
        <v>0</v>
      </c>
      <c r="DM629" s="328">
        <v>0</v>
      </c>
      <c r="DN629" s="328">
        <v>0</v>
      </c>
      <c r="DO629" s="328" t="str">
        <v>20230131_1336</v>
      </c>
      <c r="DP629" s="328">
        <v>4</v>
      </c>
      <c r="EW629" s="275">
        <v>627</v>
      </c>
    </row>
    <row r="630" spans="81:153" x14ac:dyDescent="0.3">
      <c r="CD630" s="315">
        <v>0</v>
      </c>
      <c r="CE630" s="315" t="str">
        <v>P9.5b</v>
      </c>
      <c r="CF630" s="315" t="str">
        <v>Reiseutgifter, arrangement, møter, konferanser</v>
      </c>
      <c r="CG630" s="315"/>
      <c r="CH630" s="315"/>
      <c r="CI630" s="315"/>
      <c r="CJ630" s="315"/>
      <c r="CK630" s="315"/>
      <c r="CL630" s="315"/>
      <c r="CM630" s="315"/>
      <c r="CN630" s="315">
        <v>0</v>
      </c>
      <c r="CO630" s="319" t="b">
        <f t="shared" si="211"/>
        <v>0</v>
      </c>
      <c r="CP630" s="319" t="b">
        <f t="shared" si="212"/>
        <v>0</v>
      </c>
      <c r="CQ630" s="319" t="b">
        <f t="shared" si="213"/>
        <v>0</v>
      </c>
      <c r="CR630" s="319" t="b">
        <f t="shared" si="209"/>
        <v>0</v>
      </c>
      <c r="CS630" s="430" t="b">
        <f t="shared" si="210"/>
        <v>0</v>
      </c>
      <c r="CT630" s="302" t="str">
        <f t="shared" si="214"/>
        <v/>
      </c>
      <c r="CU630" s="302" t="b">
        <f t="shared" si="215"/>
        <v>1</v>
      </c>
      <c r="CV630" s="319" t="b">
        <f t="shared" si="216"/>
        <v>0</v>
      </c>
      <c r="CW630" s="302" t="str">
        <f>'Forside og oppsummering'!$K$2</f>
        <v>20230131_1336</v>
      </c>
      <c r="CX630" s="302">
        <f t="shared" si="217"/>
        <v>4</v>
      </c>
      <c r="CY630" s="302" t="str">
        <f t="shared" si="218"/>
        <v/>
      </c>
      <c r="CZ630" s="435" t="str">
        <f t="shared" si="203"/>
        <v>P9.5b</v>
      </c>
      <c r="DA630" s="330">
        <f>'Forside og oppsummering'!$E$23</f>
        <v>0</v>
      </c>
      <c r="DB630" s="302" t="str">
        <f t="shared" si="204"/>
        <v>Prosjekt 9</v>
      </c>
      <c r="DC630" s="330" t="str">
        <f t="shared" si="205"/>
        <v>Alle estimerte kostnader for tjenesteutviklingsprosjektet (I året det søkes for)</v>
      </c>
      <c r="DD630" s="431" t="str">
        <f t="shared" si="206"/>
        <v>P9.5b</v>
      </c>
      <c r="DE630" s="302" t="str">
        <f t="shared" si="207"/>
        <v>P_.5b</v>
      </c>
      <c r="DF630" s="302" t="str">
        <f t="shared" si="208"/>
        <v>Reiseutgifter, arrangement, møter, konferanser</v>
      </c>
      <c r="DG630" s="328">
        <v>0</v>
      </c>
      <c r="DH630" s="328">
        <v>0</v>
      </c>
      <c r="DI630" s="328">
        <v>0</v>
      </c>
      <c r="DJ630" s="328">
        <v>0</v>
      </c>
      <c r="DK630" s="328">
        <v>0</v>
      </c>
      <c r="DL630" s="328">
        <v>0</v>
      </c>
      <c r="DM630" s="328">
        <v>0</v>
      </c>
      <c r="DN630" s="328">
        <v>0</v>
      </c>
      <c r="DO630" s="328" t="str">
        <v>20230131_1336</v>
      </c>
      <c r="DP630" s="328">
        <v>4</v>
      </c>
      <c r="EW630" s="275">
        <v>628</v>
      </c>
    </row>
    <row r="631" spans="81:153" x14ac:dyDescent="0.3">
      <c r="CD631" s="315">
        <v>0</v>
      </c>
      <c r="CE631" s="315" t="str">
        <v>P9.5c</v>
      </c>
      <c r="CF631" s="315" t="str">
        <v>Konsulenttjenester</v>
      </c>
      <c r="CG631" s="315"/>
      <c r="CH631" s="315"/>
      <c r="CI631" s="315"/>
      <c r="CJ631" s="315"/>
      <c r="CK631" s="315"/>
      <c r="CL631" s="315"/>
      <c r="CM631" s="315"/>
      <c r="CN631" s="315">
        <v>0</v>
      </c>
      <c r="CO631" s="319" t="b">
        <f t="shared" si="211"/>
        <v>0</v>
      </c>
      <c r="CP631" s="319" t="b">
        <f t="shared" si="212"/>
        <v>0</v>
      </c>
      <c r="CQ631" s="319" t="b">
        <f t="shared" si="213"/>
        <v>0</v>
      </c>
      <c r="CR631" s="319" t="b">
        <f t="shared" si="209"/>
        <v>0</v>
      </c>
      <c r="CS631" s="430" t="b">
        <f t="shared" si="210"/>
        <v>0</v>
      </c>
      <c r="CT631" s="302" t="str">
        <f t="shared" si="214"/>
        <v/>
      </c>
      <c r="CU631" s="302" t="b">
        <f t="shared" si="215"/>
        <v>1</v>
      </c>
      <c r="CV631" s="319" t="b">
        <f t="shared" si="216"/>
        <v>0</v>
      </c>
      <c r="CW631" s="302" t="str">
        <f>'Forside og oppsummering'!$K$2</f>
        <v>20230131_1336</v>
      </c>
      <c r="CX631" s="302">
        <f t="shared" si="217"/>
        <v>4</v>
      </c>
      <c r="CY631" s="302" t="str">
        <f t="shared" si="218"/>
        <v/>
      </c>
      <c r="CZ631" s="435" t="str">
        <f t="shared" si="203"/>
        <v>P9.5c</v>
      </c>
      <c r="DA631" s="330">
        <f>'Forside og oppsummering'!$E$23</f>
        <v>0</v>
      </c>
      <c r="DB631" s="302" t="str">
        <f t="shared" si="204"/>
        <v>Prosjekt 9</v>
      </c>
      <c r="DC631" s="330" t="str">
        <f t="shared" si="205"/>
        <v>Alle estimerte kostnader for tjenesteutviklingsprosjektet (I året det søkes for)</v>
      </c>
      <c r="DD631" s="431" t="str">
        <f t="shared" si="206"/>
        <v>P9.5c</v>
      </c>
      <c r="DE631" s="302" t="str">
        <f t="shared" si="207"/>
        <v>P_.5c</v>
      </c>
      <c r="DF631" s="302" t="str">
        <f t="shared" si="208"/>
        <v>Konsulenttjenester</v>
      </c>
      <c r="DG631" s="328">
        <v>0</v>
      </c>
      <c r="DH631" s="328">
        <v>0</v>
      </c>
      <c r="DI631" s="328">
        <v>0</v>
      </c>
      <c r="DJ631" s="328">
        <v>0</v>
      </c>
      <c r="DK631" s="328">
        <v>0</v>
      </c>
      <c r="DL631" s="328">
        <v>0</v>
      </c>
      <c r="DM631" s="328">
        <v>0</v>
      </c>
      <c r="DN631" s="328">
        <v>0</v>
      </c>
      <c r="DO631" s="328" t="str">
        <v>20230131_1336</v>
      </c>
      <c r="DP631" s="328">
        <v>4</v>
      </c>
      <c r="EW631" s="275">
        <v>629</v>
      </c>
    </row>
    <row r="632" spans="81:153" x14ac:dyDescent="0.3">
      <c r="CD632" s="315">
        <v>0</v>
      </c>
      <c r="CE632" s="315" t="str">
        <v>P9.5d</v>
      </c>
      <c r="CF632" s="315" t="str">
        <v>Trykking, publikasjoner, kunngjøringer, utsending og distribusjonskostnader</v>
      </c>
      <c r="CG632" s="315"/>
      <c r="CH632" s="315"/>
      <c r="CI632" s="315"/>
      <c r="CJ632" s="315"/>
      <c r="CK632" s="315"/>
      <c r="CL632" s="315"/>
      <c r="CM632" s="315"/>
      <c r="CN632" s="315">
        <v>0</v>
      </c>
      <c r="CO632" s="319" t="b">
        <f t="shared" si="211"/>
        <v>0</v>
      </c>
      <c r="CP632" s="319" t="b">
        <f t="shared" si="212"/>
        <v>0</v>
      </c>
      <c r="CQ632" s="319" t="b">
        <f t="shared" si="213"/>
        <v>0</v>
      </c>
      <c r="CR632" s="319" t="b">
        <f t="shared" si="209"/>
        <v>0</v>
      </c>
      <c r="CS632" s="430" t="b">
        <f t="shared" si="210"/>
        <v>0</v>
      </c>
      <c r="CT632" s="302" t="str">
        <f t="shared" si="214"/>
        <v/>
      </c>
      <c r="CU632" s="302" t="b">
        <f t="shared" si="215"/>
        <v>1</v>
      </c>
      <c r="CV632" s="319" t="b">
        <f t="shared" si="216"/>
        <v>0</v>
      </c>
      <c r="CW632" s="302" t="str">
        <f>'Forside og oppsummering'!$K$2</f>
        <v>20230131_1336</v>
      </c>
      <c r="CX632" s="302">
        <f t="shared" si="217"/>
        <v>4</v>
      </c>
      <c r="CY632" s="302" t="str">
        <f t="shared" si="218"/>
        <v/>
      </c>
      <c r="CZ632" s="435" t="str">
        <f t="shared" si="203"/>
        <v>P9.5d</v>
      </c>
      <c r="DA632" s="330">
        <f>'Forside og oppsummering'!$E$23</f>
        <v>0</v>
      </c>
      <c r="DB632" s="302" t="str">
        <f t="shared" si="204"/>
        <v>Prosjekt 9</v>
      </c>
      <c r="DC632" s="330" t="str">
        <f t="shared" si="205"/>
        <v>Alle estimerte kostnader for tjenesteutviklingsprosjektet (I året det søkes for)</v>
      </c>
      <c r="DD632" s="431" t="str">
        <f t="shared" si="206"/>
        <v>P9.5d</v>
      </c>
      <c r="DE632" s="302" t="str">
        <f t="shared" si="207"/>
        <v>P_.5d</v>
      </c>
      <c r="DF632" s="302" t="str">
        <f t="shared" si="208"/>
        <v>Trykking, publikasjoner, kunngjøringer, utsending og distribusjonskostnader</v>
      </c>
      <c r="DG632" s="328">
        <v>0</v>
      </c>
      <c r="DH632" s="328">
        <v>0</v>
      </c>
      <c r="DI632" s="328">
        <v>0</v>
      </c>
      <c r="DJ632" s="328">
        <v>0</v>
      </c>
      <c r="DK632" s="328">
        <v>0</v>
      </c>
      <c r="DL632" s="328">
        <v>0</v>
      </c>
      <c r="DM632" s="328">
        <v>0</v>
      </c>
      <c r="DN632" s="328">
        <v>0</v>
      </c>
      <c r="DO632" s="328" t="str">
        <v>20230131_1336</v>
      </c>
      <c r="DP632" s="328">
        <v>4</v>
      </c>
      <c r="EW632" s="436">
        <v>630</v>
      </c>
    </row>
    <row r="633" spans="81:153" x14ac:dyDescent="0.3">
      <c r="CD633" s="315">
        <v>0</v>
      </c>
      <c r="CE633" s="315" t="str">
        <v>P9.5e</v>
      </c>
      <c r="CF633" s="315" t="str">
        <v>Investeringer/ inventar/ utstyr.
Kontroller i kunngjøringen om det gis tilskudd til dette</v>
      </c>
      <c r="CG633" s="315"/>
      <c r="CH633" s="315"/>
      <c r="CI633" s="315"/>
      <c r="CJ633" s="315"/>
      <c r="CK633" s="315"/>
      <c r="CL633" s="315"/>
      <c r="CM633" s="315"/>
      <c r="CN633" s="315">
        <v>0</v>
      </c>
      <c r="CO633" s="319" t="b">
        <f t="shared" si="211"/>
        <v>0</v>
      </c>
      <c r="CP633" s="319" t="b">
        <f t="shared" si="212"/>
        <v>0</v>
      </c>
      <c r="CQ633" s="319" t="b">
        <f t="shared" si="213"/>
        <v>0</v>
      </c>
      <c r="CR633" s="319" t="b">
        <f t="shared" si="209"/>
        <v>0</v>
      </c>
      <c r="CS633" s="430" t="b">
        <f t="shared" si="210"/>
        <v>0</v>
      </c>
      <c r="CT633" s="302" t="str">
        <f t="shared" si="214"/>
        <v/>
      </c>
      <c r="CU633" s="302" t="b">
        <f t="shared" si="215"/>
        <v>1</v>
      </c>
      <c r="CV633" s="319" t="b">
        <f t="shared" si="216"/>
        <v>0</v>
      </c>
      <c r="CW633" s="302" t="str">
        <f>'Forside og oppsummering'!$K$2</f>
        <v>20230131_1336</v>
      </c>
      <c r="CX633" s="302">
        <f t="shared" si="217"/>
        <v>4</v>
      </c>
      <c r="CY633" s="302" t="str">
        <f t="shared" si="218"/>
        <v/>
      </c>
      <c r="CZ633" s="435" t="str">
        <f t="shared" si="203"/>
        <v>P9.5e</v>
      </c>
      <c r="DA633" s="330">
        <f>'Forside og oppsummering'!$E$23</f>
        <v>0</v>
      </c>
      <c r="DB633" s="302" t="str">
        <f t="shared" si="204"/>
        <v>Prosjekt 9</v>
      </c>
      <c r="DC633" s="330" t="str">
        <f t="shared" si="205"/>
        <v>Alle estimerte kostnader for tjenesteutviklingsprosjektet (I året det søkes for)</v>
      </c>
      <c r="DD633" s="431" t="str">
        <f t="shared" si="206"/>
        <v>P9.5e</v>
      </c>
      <c r="DE633" s="302" t="str">
        <f t="shared" si="207"/>
        <v>P_.5e</v>
      </c>
      <c r="DF633" s="302" t="str">
        <f t="shared" si="208"/>
        <v>Investeringer/ inventar/ utstyr.
Kontroller i kunngjøringen om det gis tilskudd til dette</v>
      </c>
      <c r="DG633" s="328">
        <v>0</v>
      </c>
      <c r="DH633" s="328">
        <v>0</v>
      </c>
      <c r="DI633" s="328">
        <v>0</v>
      </c>
      <c r="DJ633" s="328">
        <v>0</v>
      </c>
      <c r="DK633" s="328">
        <v>0</v>
      </c>
      <c r="DL633" s="328">
        <v>0</v>
      </c>
      <c r="DM633" s="328">
        <v>0</v>
      </c>
      <c r="DN633" s="328">
        <v>0</v>
      </c>
      <c r="DO633" s="328" t="str">
        <v>20230131_1336</v>
      </c>
      <c r="DP633" s="328">
        <v>4</v>
      </c>
      <c r="EW633" s="275">
        <v>631</v>
      </c>
    </row>
    <row r="634" spans="81:153" x14ac:dyDescent="0.3">
      <c r="CD634" s="315">
        <v>0</v>
      </c>
      <c r="CE634" s="315" t="str">
        <v>P9.5f</v>
      </c>
      <c r="CF634" s="315" t="str">
        <v>Driftsutgifter, forbruksmateriell og kontortjenester
inkludert lokaler og energi</v>
      </c>
      <c r="CG634" s="315"/>
      <c r="CH634" s="315"/>
      <c r="CI634" s="315"/>
      <c r="CJ634" s="315"/>
      <c r="CK634" s="315"/>
      <c r="CL634" s="315"/>
      <c r="CM634" s="315"/>
      <c r="CN634" s="315">
        <v>0</v>
      </c>
      <c r="CO634" s="319" t="b">
        <f t="shared" si="211"/>
        <v>0</v>
      </c>
      <c r="CP634" s="319" t="b">
        <f t="shared" si="212"/>
        <v>0</v>
      </c>
      <c r="CQ634" s="319" t="b">
        <f t="shared" si="213"/>
        <v>0</v>
      </c>
      <c r="CR634" s="319" t="b">
        <f t="shared" si="209"/>
        <v>0</v>
      </c>
      <c r="CS634" s="430" t="b">
        <f t="shared" si="210"/>
        <v>0</v>
      </c>
      <c r="CT634" s="302" t="str">
        <f t="shared" si="214"/>
        <v/>
      </c>
      <c r="CU634" s="302" t="b">
        <f t="shared" si="215"/>
        <v>1</v>
      </c>
      <c r="CV634" s="319" t="b">
        <f t="shared" si="216"/>
        <v>0</v>
      </c>
      <c r="CW634" s="302" t="str">
        <f>'Forside og oppsummering'!$K$2</f>
        <v>20230131_1336</v>
      </c>
      <c r="CX634" s="302">
        <f t="shared" si="217"/>
        <v>4</v>
      </c>
      <c r="CY634" s="302" t="str">
        <f t="shared" si="218"/>
        <v/>
      </c>
      <c r="CZ634" s="435" t="str">
        <f t="shared" ref="CZ634:CZ660" si="219">IF(CX634&lt;3,CD634,CE634)</f>
        <v>P9.5f</v>
      </c>
      <c r="DA634" s="330">
        <f>'Forside og oppsummering'!$E$23</f>
        <v>0</v>
      </c>
      <c r="DB634" s="302" t="str">
        <f t="shared" ref="DB634:DB660" si="220">IF(CY634="",DB633,_xlfn.CONCAT($CY$2," ",CY634))</f>
        <v>Prosjekt 9</v>
      </c>
      <c r="DC634" s="330" t="str">
        <f t="shared" ref="DC634:DC660" si="221">IF(CX634=1,"",IF(CX634=2,CE634,DC633))</f>
        <v>Alle estimerte kostnader for tjenesteutviklingsprosjektet (I året det søkes for)</v>
      </c>
      <c r="DD634" s="431" t="str">
        <f t="shared" ref="DD634:DD660" si="222">IF(CX634=6,_xlfn.CONCAT(CZ633,"_end"),IF(CX634=5,_xlfn.CONCAT(CZ634,"_saksbehandlerkommentar"),CZ634))</f>
        <v>P9.5f</v>
      </c>
      <c r="DE634" s="302" t="str">
        <f t="shared" ref="DE634:DE660" si="223">_xlfn.CONCAT("P_",RIGHT(DD634,LEN(DD634)-2))</f>
        <v>P_.5f</v>
      </c>
      <c r="DF634" s="302" t="str">
        <f t="shared" ref="DF634:DF660" si="224">IF(CX634=6,"",CF634)</f>
        <v>Driftsutgifter, forbruksmateriell og kontortjenester
inkludert lokaler og energi</v>
      </c>
      <c r="DG634" s="328">
        <v>0</v>
      </c>
      <c r="DH634" s="328">
        <v>0</v>
      </c>
      <c r="DI634" s="328">
        <v>0</v>
      </c>
      <c r="DJ634" s="328">
        <v>0</v>
      </c>
      <c r="DK634" s="328">
        <v>0</v>
      </c>
      <c r="DL634" s="328">
        <v>0</v>
      </c>
      <c r="DM634" s="328">
        <v>0</v>
      </c>
      <c r="DN634" s="328">
        <v>0</v>
      </c>
      <c r="DO634" s="328" t="str">
        <v>20230131_1336</v>
      </c>
      <c r="DP634" s="328">
        <v>4</v>
      </c>
      <c r="EW634" s="275">
        <v>632</v>
      </c>
    </row>
    <row r="635" spans="81:153" x14ac:dyDescent="0.3">
      <c r="CD635" s="315">
        <v>0</v>
      </c>
      <c r="CE635" s="315" t="str">
        <v>Andre utgifter (Spesifiser i rader nedenfor)</v>
      </c>
      <c r="CF635" s="315">
        <v>0</v>
      </c>
      <c r="CG635" s="315"/>
      <c r="CH635" s="315"/>
      <c r="CI635" s="315"/>
      <c r="CJ635" s="315"/>
      <c r="CK635" s="315"/>
      <c r="CL635" s="315"/>
      <c r="CM635" s="315"/>
      <c r="CN635" s="315">
        <v>0</v>
      </c>
      <c r="CO635" s="319" t="b">
        <f t="shared" si="211"/>
        <v>0</v>
      </c>
      <c r="CP635" s="319" t="b">
        <f t="shared" si="212"/>
        <v>0</v>
      </c>
      <c r="CQ635" s="319" t="b">
        <f t="shared" si="213"/>
        <v>0</v>
      </c>
      <c r="CR635" s="319" t="b">
        <f t="shared" si="209"/>
        <v>1</v>
      </c>
      <c r="CS635" s="430" t="b">
        <f t="shared" si="210"/>
        <v>0</v>
      </c>
      <c r="CT635" s="302" t="str">
        <f t="shared" si="214"/>
        <v/>
      </c>
      <c r="CU635" s="302" t="b">
        <f t="shared" si="215"/>
        <v>1</v>
      </c>
      <c r="CV635" s="319" t="b">
        <f t="shared" si="216"/>
        <v>0</v>
      </c>
      <c r="CW635" s="302" t="str">
        <f>'Forside og oppsummering'!$K$2</f>
        <v>20230131_1336</v>
      </c>
      <c r="CX635" s="302">
        <f t="shared" si="217"/>
        <v>4</v>
      </c>
      <c r="CY635" s="302" t="str">
        <f t="shared" si="218"/>
        <v/>
      </c>
      <c r="CZ635" s="435" t="str">
        <f t="shared" si="219"/>
        <v>Andre utgifter (Spesifiser i rader nedenfor)</v>
      </c>
      <c r="DA635" s="330">
        <f>'Forside og oppsummering'!$E$23</f>
        <v>0</v>
      </c>
      <c r="DB635" s="302" t="str">
        <f t="shared" si="220"/>
        <v>Prosjekt 9</v>
      </c>
      <c r="DC635" s="330" t="str">
        <f t="shared" si="221"/>
        <v>Alle estimerte kostnader for tjenesteutviklingsprosjektet (I året det søkes for)</v>
      </c>
      <c r="DD635" s="431" t="str">
        <f t="shared" si="222"/>
        <v>Andre utgifter (Spesifiser i rader nedenfor)</v>
      </c>
      <c r="DE635" s="302" t="str">
        <f t="shared" si="223"/>
        <v>P_dre utgifter (Spesifiser i rader nedenfor)</v>
      </c>
      <c r="DF635" s="302">
        <f t="shared" si="224"/>
        <v>0</v>
      </c>
      <c r="DG635" s="328">
        <v>0</v>
      </c>
      <c r="DH635" s="328">
        <v>0</v>
      </c>
      <c r="DI635" s="328">
        <v>0</v>
      </c>
      <c r="DJ635" s="328">
        <v>0</v>
      </c>
      <c r="DK635" s="328">
        <v>0</v>
      </c>
      <c r="DL635" s="328">
        <v>0</v>
      </c>
      <c r="DM635" s="328">
        <v>0</v>
      </c>
      <c r="DN635" s="328">
        <v>0</v>
      </c>
      <c r="DO635" s="328" t="str">
        <v>20230131_1336</v>
      </c>
      <c r="DP635" s="328">
        <v>4</v>
      </c>
      <c r="EW635" s="275">
        <v>633</v>
      </c>
    </row>
    <row r="636" spans="81:153" x14ac:dyDescent="0.3">
      <c r="CD636" s="315">
        <v>0</v>
      </c>
      <c r="CE636" s="315">
        <v>0</v>
      </c>
      <c r="CF636" s="315" t="str">
        <v>Kostnadsbetegnelse:</v>
      </c>
      <c r="CG636" s="315"/>
      <c r="CH636" s="315"/>
      <c r="CI636" s="315"/>
      <c r="CJ636" s="315"/>
      <c r="CK636" s="315"/>
      <c r="CL636" s="315"/>
      <c r="CM636" s="315"/>
      <c r="CN636" s="315" t="str">
        <v>Beløp:</v>
      </c>
      <c r="CO636" s="319" t="b">
        <f t="shared" si="211"/>
        <v>0</v>
      </c>
      <c r="CP636" s="319" t="b">
        <f t="shared" si="212"/>
        <v>0</v>
      </c>
      <c r="CQ636" s="319" t="b">
        <f t="shared" si="213"/>
        <v>0</v>
      </c>
      <c r="CR636" s="319" t="b">
        <f t="shared" si="209"/>
        <v>1</v>
      </c>
      <c r="CS636" s="430" t="b">
        <f t="shared" si="210"/>
        <v>0</v>
      </c>
      <c r="CT636" s="302" t="str">
        <f t="shared" si="214"/>
        <v/>
      </c>
      <c r="CU636" s="302" t="b">
        <f t="shared" si="215"/>
        <v>1</v>
      </c>
      <c r="CV636" s="319" t="b">
        <f t="shared" si="216"/>
        <v>0</v>
      </c>
      <c r="CW636" s="302" t="str">
        <f>'Forside og oppsummering'!$K$2</f>
        <v>20230131_1336</v>
      </c>
      <c r="CX636" s="302">
        <f t="shared" si="217"/>
        <v>4</v>
      </c>
      <c r="CY636" s="302" t="str">
        <f t="shared" si="218"/>
        <v/>
      </c>
      <c r="CZ636" s="435">
        <f t="shared" si="219"/>
        <v>0</v>
      </c>
      <c r="DA636" s="330">
        <f>'Forside og oppsummering'!$E$23</f>
        <v>0</v>
      </c>
      <c r="DB636" s="302" t="str">
        <f t="shared" si="220"/>
        <v>Prosjekt 9</v>
      </c>
      <c r="DC636" s="330" t="str">
        <f t="shared" si="221"/>
        <v>Alle estimerte kostnader for tjenesteutviklingsprosjektet (I året det søkes for)</v>
      </c>
      <c r="DD636" s="431">
        <f t="shared" si="222"/>
        <v>0</v>
      </c>
      <c r="DE636" s="302" t="e">
        <f t="shared" si="223"/>
        <v>#VALUE!</v>
      </c>
      <c r="DF636" s="302" t="str">
        <f t="shared" si="224"/>
        <v>Kostnadsbetegnelse:</v>
      </c>
      <c r="DG636" s="328">
        <v>0</v>
      </c>
      <c r="DH636" s="328">
        <v>0</v>
      </c>
      <c r="DI636" s="328">
        <v>0</v>
      </c>
      <c r="DJ636" s="328">
        <v>0</v>
      </c>
      <c r="DK636" s="328">
        <v>0</v>
      </c>
      <c r="DL636" s="328">
        <v>0</v>
      </c>
      <c r="DM636" s="328">
        <v>0</v>
      </c>
      <c r="DN636" s="328" t="str">
        <v>Beløp:</v>
      </c>
      <c r="DO636" s="328" t="str">
        <v>20230131_1336</v>
      </c>
      <c r="DP636" s="328">
        <v>4</v>
      </c>
      <c r="EW636" s="436">
        <v>634</v>
      </c>
    </row>
    <row r="637" spans="81:153" x14ac:dyDescent="0.3">
      <c r="CD637" s="315" cm="1">
        <f t="array" ref="CD637:CF641">'Prosjekt 9'!$C$60:$E$64</f>
        <v>0</v>
      </c>
      <c r="CE637" s="315" t="str">
        <v>P9.5g</v>
      </c>
      <c r="CF637" s="315">
        <v>0</v>
      </c>
      <c r="CG637" s="315"/>
      <c r="CH637" s="315"/>
      <c r="CI637" s="315"/>
      <c r="CJ637" s="315"/>
      <c r="CK637" s="315"/>
      <c r="CL637" s="315"/>
      <c r="CM637" s="315"/>
      <c r="CN637" s="315">
        <v>0</v>
      </c>
      <c r="CO637" s="319" t="b">
        <f t="shared" si="211"/>
        <v>0</v>
      </c>
      <c r="CP637" s="319" t="b">
        <f t="shared" si="212"/>
        <v>0</v>
      </c>
      <c r="CQ637" s="319" t="b">
        <f t="shared" si="213"/>
        <v>0</v>
      </c>
      <c r="CR637" s="319" t="b">
        <f t="shared" si="209"/>
        <v>1</v>
      </c>
      <c r="CS637" s="430" t="b">
        <f t="shared" si="210"/>
        <v>0</v>
      </c>
      <c r="CT637" s="302" t="str">
        <f t="shared" si="214"/>
        <v/>
      </c>
      <c r="CU637" s="302" t="b">
        <f t="shared" si="215"/>
        <v>1</v>
      </c>
      <c r="CV637" s="319" t="b">
        <f t="shared" si="216"/>
        <v>0</v>
      </c>
      <c r="CW637" s="302" t="str">
        <f>'Forside og oppsummering'!$K$2</f>
        <v>20230131_1336</v>
      </c>
      <c r="CX637" s="302">
        <f t="shared" si="217"/>
        <v>4</v>
      </c>
      <c r="CY637" s="302" t="str">
        <f t="shared" si="218"/>
        <v/>
      </c>
      <c r="CZ637" s="435" t="str">
        <f t="shared" si="219"/>
        <v>P9.5g</v>
      </c>
      <c r="DA637" s="330">
        <f>'Forside og oppsummering'!$E$23</f>
        <v>0</v>
      </c>
      <c r="DB637" s="302" t="str">
        <f t="shared" si="220"/>
        <v>Prosjekt 9</v>
      </c>
      <c r="DC637" s="330" t="str">
        <f t="shared" si="221"/>
        <v>Alle estimerte kostnader for tjenesteutviklingsprosjektet (I året det søkes for)</v>
      </c>
      <c r="DD637" s="431" t="str">
        <f t="shared" si="222"/>
        <v>P9.5g</v>
      </c>
      <c r="DE637" s="302" t="str">
        <f t="shared" si="223"/>
        <v>P_.5g</v>
      </c>
      <c r="DF637" s="302">
        <f t="shared" si="224"/>
        <v>0</v>
      </c>
      <c r="DG637" s="328">
        <v>0</v>
      </c>
      <c r="DH637" s="328">
        <v>0</v>
      </c>
      <c r="DI637" s="328">
        <v>0</v>
      </c>
      <c r="DJ637" s="328">
        <v>0</v>
      </c>
      <c r="DK637" s="328">
        <v>0</v>
      </c>
      <c r="DL637" s="328">
        <v>0</v>
      </c>
      <c r="DM637" s="328">
        <v>0</v>
      </c>
      <c r="DN637" s="328">
        <v>0</v>
      </c>
      <c r="DO637" s="328" t="str">
        <v>20230131_1336</v>
      </c>
      <c r="DP637" s="328">
        <v>4</v>
      </c>
      <c r="EW637" s="275">
        <v>635</v>
      </c>
    </row>
    <row r="638" spans="81:153" x14ac:dyDescent="0.3">
      <c r="CD638" s="315">
        <v>0</v>
      </c>
      <c r="CE638" s="315" t="str">
        <v>P9.5h</v>
      </c>
      <c r="CF638" s="315">
        <v>0</v>
      </c>
      <c r="CG638" s="315"/>
      <c r="CH638" s="315"/>
      <c r="CI638" s="315"/>
      <c r="CJ638" s="315"/>
      <c r="CK638" s="315"/>
      <c r="CL638" s="315"/>
      <c r="CM638" s="315"/>
      <c r="CN638" s="315">
        <v>0</v>
      </c>
      <c r="CO638" s="319" t="b">
        <f t="shared" si="211"/>
        <v>0</v>
      </c>
      <c r="CP638" s="319" t="b">
        <f t="shared" si="212"/>
        <v>0</v>
      </c>
      <c r="CQ638" s="319" t="b">
        <f t="shared" si="213"/>
        <v>0</v>
      </c>
      <c r="CR638" s="319" t="b">
        <f t="shared" si="209"/>
        <v>1</v>
      </c>
      <c r="CS638" s="430" t="b">
        <f t="shared" si="210"/>
        <v>0</v>
      </c>
      <c r="CT638" s="302" t="str">
        <f t="shared" si="214"/>
        <v/>
      </c>
      <c r="CU638" s="302" t="b">
        <f t="shared" si="215"/>
        <v>1</v>
      </c>
      <c r="CV638" s="319" t="b">
        <f t="shared" si="216"/>
        <v>0</v>
      </c>
      <c r="CW638" s="302" t="str">
        <f>'Forside og oppsummering'!$K$2</f>
        <v>20230131_1336</v>
      </c>
      <c r="CX638" s="302">
        <f t="shared" si="217"/>
        <v>4</v>
      </c>
      <c r="CY638" s="302" t="str">
        <f t="shared" si="218"/>
        <v/>
      </c>
      <c r="CZ638" s="435" t="str">
        <f t="shared" si="219"/>
        <v>P9.5h</v>
      </c>
      <c r="DA638" s="330">
        <f>'Forside og oppsummering'!$E$23</f>
        <v>0</v>
      </c>
      <c r="DB638" s="302" t="str">
        <f t="shared" si="220"/>
        <v>Prosjekt 9</v>
      </c>
      <c r="DC638" s="330" t="str">
        <f t="shared" si="221"/>
        <v>Alle estimerte kostnader for tjenesteutviklingsprosjektet (I året det søkes for)</v>
      </c>
      <c r="DD638" s="431" t="str">
        <f t="shared" si="222"/>
        <v>P9.5h</v>
      </c>
      <c r="DE638" s="302" t="str">
        <f t="shared" si="223"/>
        <v>P_.5h</v>
      </c>
      <c r="DF638" s="302">
        <f t="shared" si="224"/>
        <v>0</v>
      </c>
      <c r="DG638" s="328">
        <v>0</v>
      </c>
      <c r="DH638" s="328">
        <v>0</v>
      </c>
      <c r="DI638" s="328">
        <v>0</v>
      </c>
      <c r="DJ638" s="328">
        <v>0</v>
      </c>
      <c r="DK638" s="328">
        <v>0</v>
      </c>
      <c r="DL638" s="328">
        <v>0</v>
      </c>
      <c r="DM638" s="328">
        <v>0</v>
      </c>
      <c r="DN638" s="328">
        <v>0</v>
      </c>
      <c r="DO638" s="328" t="str">
        <v>20230131_1336</v>
      </c>
      <c r="DP638" s="328">
        <v>4</v>
      </c>
      <c r="EW638" s="275">
        <v>636</v>
      </c>
    </row>
    <row r="639" spans="81:153" x14ac:dyDescent="0.3">
      <c r="CD639" s="315">
        <v>0</v>
      </c>
      <c r="CE639" s="315" t="str">
        <v>P9.5i</v>
      </c>
      <c r="CF639" s="315">
        <v>0</v>
      </c>
      <c r="CG639" s="315"/>
      <c r="CH639" s="315"/>
      <c r="CI639" s="315"/>
      <c r="CJ639" s="315"/>
      <c r="CK639" s="315"/>
      <c r="CL639" s="315"/>
      <c r="CM639" s="315"/>
      <c r="CN639" s="315">
        <v>0</v>
      </c>
      <c r="CO639" s="319" t="b">
        <f t="shared" si="211"/>
        <v>0</v>
      </c>
      <c r="CP639" s="319" t="b">
        <f t="shared" si="212"/>
        <v>0</v>
      </c>
      <c r="CQ639" s="319" t="b">
        <f t="shared" si="213"/>
        <v>0</v>
      </c>
      <c r="CR639" s="319" t="b">
        <f t="shared" si="209"/>
        <v>1</v>
      </c>
      <c r="CS639" s="430" t="b">
        <f t="shared" si="210"/>
        <v>0</v>
      </c>
      <c r="CT639" s="302" t="str">
        <f t="shared" si="214"/>
        <v/>
      </c>
      <c r="CU639" s="302" t="b">
        <f t="shared" si="215"/>
        <v>1</v>
      </c>
      <c r="CV639" s="319" t="b">
        <f t="shared" si="216"/>
        <v>0</v>
      </c>
      <c r="CW639" s="302" t="str">
        <f>'Forside og oppsummering'!$K$2</f>
        <v>20230131_1336</v>
      </c>
      <c r="CX639" s="302">
        <f t="shared" si="217"/>
        <v>4</v>
      </c>
      <c r="CY639" s="302" t="str">
        <f t="shared" si="218"/>
        <v/>
      </c>
      <c r="CZ639" s="435" t="str">
        <f t="shared" si="219"/>
        <v>P9.5i</v>
      </c>
      <c r="DA639" s="330">
        <f>'Forside og oppsummering'!$E$23</f>
        <v>0</v>
      </c>
      <c r="DB639" s="302" t="str">
        <f t="shared" si="220"/>
        <v>Prosjekt 9</v>
      </c>
      <c r="DC639" s="330" t="str">
        <f t="shared" si="221"/>
        <v>Alle estimerte kostnader for tjenesteutviklingsprosjektet (I året det søkes for)</v>
      </c>
      <c r="DD639" s="431" t="str">
        <f t="shared" si="222"/>
        <v>P9.5i</v>
      </c>
      <c r="DE639" s="302" t="str">
        <f t="shared" si="223"/>
        <v>P_.5i</v>
      </c>
      <c r="DF639" s="302">
        <f t="shared" si="224"/>
        <v>0</v>
      </c>
      <c r="DG639" s="328">
        <v>0</v>
      </c>
      <c r="DH639" s="328">
        <v>0</v>
      </c>
      <c r="DI639" s="328">
        <v>0</v>
      </c>
      <c r="DJ639" s="328">
        <v>0</v>
      </c>
      <c r="DK639" s="328">
        <v>0</v>
      </c>
      <c r="DL639" s="328">
        <v>0</v>
      </c>
      <c r="DM639" s="328">
        <v>0</v>
      </c>
      <c r="DN639" s="328">
        <v>0</v>
      </c>
      <c r="DO639" s="328" t="str">
        <v>20230131_1336</v>
      </c>
      <c r="DP639" s="328">
        <v>4</v>
      </c>
      <c r="EW639" s="275">
        <v>637</v>
      </c>
    </row>
    <row r="640" spans="81:153" x14ac:dyDescent="0.3">
      <c r="CD640" s="315">
        <v>0</v>
      </c>
      <c r="CE640" s="315" t="str">
        <v>P9.5j</v>
      </c>
      <c r="CF640" s="315">
        <v>0</v>
      </c>
      <c r="CG640" s="315"/>
      <c r="CH640" s="315"/>
      <c r="CI640" s="315"/>
      <c r="CJ640" s="315"/>
      <c r="CK640" s="315"/>
      <c r="CL640" s="315"/>
      <c r="CM640" s="315"/>
      <c r="CN640" s="315">
        <v>0</v>
      </c>
      <c r="CO640" s="319" t="b">
        <f t="shared" si="211"/>
        <v>0</v>
      </c>
      <c r="CP640" s="319" t="b">
        <f t="shared" si="212"/>
        <v>0</v>
      </c>
      <c r="CQ640" s="319" t="b">
        <f t="shared" si="213"/>
        <v>0</v>
      </c>
      <c r="CR640" s="319" t="b">
        <f t="shared" si="209"/>
        <v>1</v>
      </c>
      <c r="CS640" s="430" t="b">
        <f t="shared" si="210"/>
        <v>0</v>
      </c>
      <c r="CT640" s="302" t="str">
        <f t="shared" si="214"/>
        <v/>
      </c>
      <c r="CU640" s="302" t="b">
        <f t="shared" si="215"/>
        <v>1</v>
      </c>
      <c r="CV640" s="319" t="b">
        <f t="shared" si="216"/>
        <v>0</v>
      </c>
      <c r="CW640" s="302" t="str">
        <f>'Forside og oppsummering'!$K$2</f>
        <v>20230131_1336</v>
      </c>
      <c r="CX640" s="302">
        <f t="shared" si="217"/>
        <v>4</v>
      </c>
      <c r="CY640" s="302" t="str">
        <f t="shared" si="218"/>
        <v/>
      </c>
      <c r="CZ640" s="435" t="str">
        <f t="shared" si="219"/>
        <v>P9.5j</v>
      </c>
      <c r="DA640" s="330">
        <f>'Forside og oppsummering'!$E$23</f>
        <v>0</v>
      </c>
      <c r="DB640" s="302" t="str">
        <f t="shared" si="220"/>
        <v>Prosjekt 9</v>
      </c>
      <c r="DC640" s="330" t="str">
        <f t="shared" si="221"/>
        <v>Alle estimerte kostnader for tjenesteutviklingsprosjektet (I året det søkes for)</v>
      </c>
      <c r="DD640" s="431" t="str">
        <f t="shared" si="222"/>
        <v>P9.5j</v>
      </c>
      <c r="DE640" s="302" t="str">
        <f t="shared" si="223"/>
        <v>P_.5j</v>
      </c>
      <c r="DF640" s="302">
        <f t="shared" si="224"/>
        <v>0</v>
      </c>
      <c r="DG640" s="328">
        <v>0</v>
      </c>
      <c r="DH640" s="328">
        <v>0</v>
      </c>
      <c r="DI640" s="328">
        <v>0</v>
      </c>
      <c r="DJ640" s="328">
        <v>0</v>
      </c>
      <c r="DK640" s="328">
        <v>0</v>
      </c>
      <c r="DL640" s="328">
        <v>0</v>
      </c>
      <c r="DM640" s="328">
        <v>0</v>
      </c>
      <c r="DN640" s="328">
        <v>0</v>
      </c>
      <c r="DO640" s="328" t="str">
        <v>20230131_1336</v>
      </c>
      <c r="DP640" s="328">
        <v>4</v>
      </c>
      <c r="EW640" s="436">
        <v>638</v>
      </c>
    </row>
    <row r="641" spans="81:153" x14ac:dyDescent="0.3">
      <c r="CD641" s="315">
        <v>0</v>
      </c>
      <c r="CE641" s="315" t="str">
        <v>P9.5k</v>
      </c>
      <c r="CF641" s="315">
        <v>0</v>
      </c>
      <c r="CG641" s="315"/>
      <c r="CH641" s="315"/>
      <c r="CI641" s="315"/>
      <c r="CJ641" s="315"/>
      <c r="CK641" s="315"/>
      <c r="CL641" s="315"/>
      <c r="CM641" s="315"/>
      <c r="CN641" s="315">
        <v>0</v>
      </c>
      <c r="CO641" s="319" t="b">
        <f t="shared" si="211"/>
        <v>0</v>
      </c>
      <c r="CP641" s="319" t="b">
        <f t="shared" si="212"/>
        <v>0</v>
      </c>
      <c r="CQ641" s="319" t="b">
        <f t="shared" si="213"/>
        <v>0</v>
      </c>
      <c r="CR641" s="319" t="b">
        <f t="shared" si="209"/>
        <v>1</v>
      </c>
      <c r="CS641" s="430" t="b">
        <f t="shared" si="210"/>
        <v>0</v>
      </c>
      <c r="CT641" s="302" t="str">
        <f t="shared" si="214"/>
        <v/>
      </c>
      <c r="CU641" s="302" t="b">
        <f t="shared" si="215"/>
        <v>1</v>
      </c>
      <c r="CV641" s="319" t="b">
        <f t="shared" si="216"/>
        <v>0</v>
      </c>
      <c r="CW641" s="302" t="str">
        <f>'Forside og oppsummering'!$K$2</f>
        <v>20230131_1336</v>
      </c>
      <c r="CX641" s="302">
        <f t="shared" si="217"/>
        <v>4</v>
      </c>
      <c r="CY641" s="302" t="str">
        <f t="shared" si="218"/>
        <v/>
      </c>
      <c r="CZ641" s="435" t="str">
        <f t="shared" si="219"/>
        <v>P9.5k</v>
      </c>
      <c r="DA641" s="330">
        <f>'Forside og oppsummering'!$E$23</f>
        <v>0</v>
      </c>
      <c r="DB641" s="302" t="str">
        <f t="shared" si="220"/>
        <v>Prosjekt 9</v>
      </c>
      <c r="DC641" s="330" t="str">
        <f t="shared" si="221"/>
        <v>Alle estimerte kostnader for tjenesteutviklingsprosjektet (I året det søkes for)</v>
      </c>
      <c r="DD641" s="431" t="str">
        <f t="shared" si="222"/>
        <v>P9.5k</v>
      </c>
      <c r="DE641" s="302" t="str">
        <f t="shared" si="223"/>
        <v>P_.5k</v>
      </c>
      <c r="DF641" s="302">
        <f t="shared" si="224"/>
        <v>0</v>
      </c>
      <c r="DG641" s="328">
        <v>0</v>
      </c>
      <c r="DH641" s="328">
        <v>0</v>
      </c>
      <c r="DI641" s="328">
        <v>0</v>
      </c>
      <c r="DJ641" s="328">
        <v>0</v>
      </c>
      <c r="DK641" s="328">
        <v>0</v>
      </c>
      <c r="DL641" s="328">
        <v>0</v>
      </c>
      <c r="DM641" s="328">
        <v>0</v>
      </c>
      <c r="DN641" s="328">
        <v>0</v>
      </c>
      <c r="DO641" s="328" t="str">
        <v>20230131_1336</v>
      </c>
      <c r="DP641" s="328">
        <v>4</v>
      </c>
      <c r="EW641" s="275">
        <v>639</v>
      </c>
    </row>
    <row r="642" spans="81:153" x14ac:dyDescent="0.3">
      <c r="CC642" s="302" t="str">
        <f>'Prosjekt 9'!$H$50</f>
        <v>P9.6  Alternative inntekter for tjenesteutviklingsprosjekt</v>
      </c>
      <c r="CO642" s="319" t="b">
        <f t="shared" si="211"/>
        <v>0</v>
      </c>
      <c r="CP642" s="319" t="b">
        <f t="shared" si="212"/>
        <v>0</v>
      </c>
      <c r="CQ642" s="319" t="b">
        <f t="shared" si="213"/>
        <v>0</v>
      </c>
      <c r="CR642" s="319" t="b">
        <f t="shared" si="209"/>
        <v>1</v>
      </c>
      <c r="CS642" s="430" t="b">
        <f t="shared" si="210"/>
        <v>1</v>
      </c>
      <c r="CT642" s="302" t="str">
        <f t="shared" si="214"/>
        <v/>
      </c>
      <c r="CU642" s="302" t="b">
        <f t="shared" si="215"/>
        <v>1</v>
      </c>
      <c r="CV642" s="319" t="b">
        <f t="shared" si="216"/>
        <v>0</v>
      </c>
      <c r="CW642" s="302" t="str">
        <f>'Forside og oppsummering'!$K$2</f>
        <v>20230131_1336</v>
      </c>
      <c r="CX642" s="302">
        <f t="shared" si="217"/>
        <v>6</v>
      </c>
      <c r="CY642" s="302" t="str">
        <f t="shared" si="218"/>
        <v/>
      </c>
      <c r="CZ642" s="435">
        <f t="shared" si="219"/>
        <v>0</v>
      </c>
      <c r="DA642" s="330">
        <f>'Forside og oppsummering'!$E$23</f>
        <v>0</v>
      </c>
      <c r="DB642" s="302" t="str">
        <f t="shared" si="220"/>
        <v>Prosjekt 9</v>
      </c>
      <c r="DC642" s="330" t="str">
        <f t="shared" si="221"/>
        <v>Alle estimerte kostnader for tjenesteutviklingsprosjektet (I året det søkes for)</v>
      </c>
      <c r="DD642" s="431" t="str">
        <f t="shared" si="222"/>
        <v>P9.5k_end</v>
      </c>
      <c r="DE642" s="302" t="str">
        <f t="shared" si="223"/>
        <v>P_.5k_end</v>
      </c>
      <c r="DF642" s="302" t="str">
        <f t="shared" si="224"/>
        <v/>
      </c>
      <c r="DG642" s="328">
        <v>0</v>
      </c>
      <c r="DH642" s="328">
        <v>0</v>
      </c>
      <c r="DI642" s="328">
        <v>0</v>
      </c>
      <c r="DJ642" s="328">
        <v>0</v>
      </c>
      <c r="DK642" s="328">
        <v>0</v>
      </c>
      <c r="DL642" s="328">
        <v>0</v>
      </c>
      <c r="DM642" s="328">
        <v>0</v>
      </c>
      <c r="DN642" s="328">
        <v>0</v>
      </c>
      <c r="DO642" s="328" t="str">
        <v>20230131_1336</v>
      </c>
      <c r="DP642" s="328">
        <v>6</v>
      </c>
      <c r="EW642" s="275">
        <v>640</v>
      </c>
    </row>
    <row r="643" spans="81:153" x14ac:dyDescent="0.3">
      <c r="CC643" s="302">
        <f>FIND(" ",CC642)</f>
        <v>5</v>
      </c>
      <c r="CD643" s="315" t="str">
        <f>LEFT(CC642,CC643)</f>
        <v xml:space="preserve">P9.6 </v>
      </c>
      <c r="CE643" s="315" t="str">
        <f>RIGHT(CC642,LEN(CC642)-CC643-1)</f>
        <v>Alternative inntekter for tjenesteutviklingsprosjekt</v>
      </c>
      <c r="CF643" s="315"/>
      <c r="CG643" s="315"/>
      <c r="CH643" s="315"/>
      <c r="CI643" s="315"/>
      <c r="CJ643" s="315"/>
      <c r="CK643" s="315"/>
      <c r="CL643" s="315"/>
      <c r="CM643" s="315"/>
      <c r="CN643" s="315"/>
      <c r="CO643" s="319" t="b">
        <f t="shared" si="211"/>
        <v>1</v>
      </c>
      <c r="CP643" s="319" t="b">
        <f t="shared" si="212"/>
        <v>0</v>
      </c>
      <c r="CQ643" s="319" t="b">
        <f t="shared" si="213"/>
        <v>0</v>
      </c>
      <c r="CR643" s="319" t="b">
        <f t="shared" ref="CR643:CR660" si="225">AND(CD643=0,OR(CE643=0,CF643=0))</f>
        <v>0</v>
      </c>
      <c r="CS643" s="430" t="b">
        <f t="shared" si="210"/>
        <v>0</v>
      </c>
      <c r="CT643" s="302" t="str">
        <f t="shared" si="214"/>
        <v/>
      </c>
      <c r="CU643" s="302" t="b">
        <f t="shared" si="215"/>
        <v>1</v>
      </c>
      <c r="CV643" s="319" t="b">
        <f t="shared" si="216"/>
        <v>0</v>
      </c>
      <c r="CW643" s="302" t="str">
        <f>'Forside og oppsummering'!$K$2</f>
        <v>20230131_1336</v>
      </c>
      <c r="CX643" s="302">
        <f t="shared" si="217"/>
        <v>2</v>
      </c>
      <c r="CY643" s="302" t="str">
        <f t="shared" si="218"/>
        <v/>
      </c>
      <c r="CZ643" s="435" t="str">
        <f t="shared" si="219"/>
        <v xml:space="preserve">P9.6 </v>
      </c>
      <c r="DA643" s="330">
        <f>'Forside og oppsummering'!$E$23</f>
        <v>0</v>
      </c>
      <c r="DB643" s="302" t="str">
        <f t="shared" si="220"/>
        <v>Prosjekt 9</v>
      </c>
      <c r="DC643" s="330" t="str">
        <f t="shared" si="221"/>
        <v>Alternative inntekter for tjenesteutviklingsprosjekt</v>
      </c>
      <c r="DD643" s="431" t="str">
        <f t="shared" si="222"/>
        <v xml:space="preserve">P9.6 </v>
      </c>
      <c r="DE643" s="302" t="str">
        <f t="shared" si="223"/>
        <v xml:space="preserve">P_.6 </v>
      </c>
      <c r="DF643" s="302">
        <f t="shared" si="224"/>
        <v>0</v>
      </c>
      <c r="DG643" s="328">
        <v>0</v>
      </c>
      <c r="DH643" s="328">
        <v>0</v>
      </c>
      <c r="DI643" s="328">
        <v>0</v>
      </c>
      <c r="DJ643" s="328">
        <v>0</v>
      </c>
      <c r="DK643" s="328">
        <v>0</v>
      </c>
      <c r="DL643" s="328">
        <v>0</v>
      </c>
      <c r="DM643" s="328">
        <v>0</v>
      </c>
      <c r="DN643" s="328">
        <v>0</v>
      </c>
      <c r="DO643" s="328" t="str">
        <v>20230131_1336</v>
      </c>
      <c r="DP643" s="328">
        <v>2</v>
      </c>
    </row>
    <row r="644" spans="81:153" x14ac:dyDescent="0.3">
      <c r="CD644" s="315"/>
      <c r="CE644" s="315" t="str" cm="1">
        <f t="array" ref="CE644:CF653">'Prosjekt 9'!$H$53:$I$62</f>
        <v>P9.6a</v>
      </c>
      <c r="CF644" s="315" t="str">
        <v>Beløp fra egenfinansiering 
Beløp dere har fått innvilget eller har søkt om til tjenesteutviklingsprosjektet fra egen virksomhet.</v>
      </c>
      <c r="CG644" s="315"/>
      <c r="CH644" s="315"/>
      <c r="CI644" s="315"/>
      <c r="CJ644" s="315"/>
      <c r="CK644" s="315"/>
      <c r="CL644" s="315"/>
      <c r="CM644" s="315"/>
      <c r="CN644" s="315" cm="1">
        <f t="array" ref="CN644:CN653">'Prosjekt 9'!$K$53:$K$62</f>
        <v>0</v>
      </c>
      <c r="CO644" s="319" t="b">
        <f t="shared" si="211"/>
        <v>0</v>
      </c>
      <c r="CP644" s="319" t="b">
        <f t="shared" si="212"/>
        <v>0</v>
      </c>
      <c r="CQ644" s="319" t="b">
        <f t="shared" si="213"/>
        <v>0</v>
      </c>
      <c r="CR644" s="319" t="b">
        <f t="shared" si="225"/>
        <v>0</v>
      </c>
      <c r="CS644" s="430" t="b">
        <f t="shared" si="210"/>
        <v>0</v>
      </c>
      <c r="CT644" s="302" t="str">
        <f t="shared" si="214"/>
        <v/>
      </c>
      <c r="CU644" s="302" t="b">
        <f t="shared" si="215"/>
        <v>1</v>
      </c>
      <c r="CV644" s="319" t="b">
        <f t="shared" si="216"/>
        <v>0</v>
      </c>
      <c r="CW644" s="302" t="str">
        <f>'Forside og oppsummering'!$K$2</f>
        <v>20230131_1336</v>
      </c>
      <c r="CX644" s="302">
        <f t="shared" si="217"/>
        <v>4</v>
      </c>
      <c r="CY644" s="302" t="str">
        <f t="shared" si="218"/>
        <v/>
      </c>
      <c r="CZ644" s="435" t="str">
        <f t="shared" si="219"/>
        <v>P9.6a</v>
      </c>
      <c r="DA644" s="330">
        <f>'Forside og oppsummering'!$E$23</f>
        <v>0</v>
      </c>
      <c r="DB644" s="302" t="str">
        <f t="shared" si="220"/>
        <v>Prosjekt 9</v>
      </c>
      <c r="DC644" s="330" t="str">
        <f t="shared" si="221"/>
        <v>Alternative inntekter for tjenesteutviklingsprosjekt</v>
      </c>
      <c r="DD644" s="431" t="str">
        <f t="shared" si="222"/>
        <v>P9.6a</v>
      </c>
      <c r="DE644" s="302" t="str">
        <f t="shared" si="223"/>
        <v>P_.6a</v>
      </c>
      <c r="DF644" s="302" t="str">
        <f t="shared" si="224"/>
        <v>Beløp fra egenfinansiering 
Beløp dere har fått innvilget eller har søkt om til tjenesteutviklingsprosjektet fra egen virksomhet.</v>
      </c>
      <c r="DG644" s="328">
        <v>0</v>
      </c>
      <c r="DH644" s="328">
        <v>0</v>
      </c>
      <c r="DI644" s="328">
        <v>0</v>
      </c>
      <c r="DJ644" s="328">
        <v>0</v>
      </c>
      <c r="DK644" s="328">
        <v>0</v>
      </c>
      <c r="DL644" s="328">
        <v>0</v>
      </c>
      <c r="DM644" s="328">
        <v>0</v>
      </c>
      <c r="DN644" s="328">
        <v>0</v>
      </c>
      <c r="DO644" s="328" t="str">
        <v>20230131_1336</v>
      </c>
      <c r="DP644" s="328">
        <v>4</v>
      </c>
    </row>
    <row r="645" spans="81:153" x14ac:dyDescent="0.3">
      <c r="CD645" s="315"/>
      <c r="CE645" s="315">
        <v>0</v>
      </c>
      <c r="CF645" s="315">
        <v>0</v>
      </c>
      <c r="CG645" s="315"/>
      <c r="CH645" s="315"/>
      <c r="CI645" s="315"/>
      <c r="CJ645" s="315"/>
      <c r="CK645" s="315"/>
      <c r="CL645" s="315"/>
      <c r="CM645" s="315"/>
      <c r="CN645" s="315">
        <v>0</v>
      </c>
      <c r="CO645" s="319" t="b">
        <f t="shared" si="211"/>
        <v>0</v>
      </c>
      <c r="CP645" s="319" t="b">
        <f t="shared" si="212"/>
        <v>0</v>
      </c>
      <c r="CQ645" s="319" t="b">
        <f t="shared" si="213"/>
        <v>0</v>
      </c>
      <c r="CR645" s="319" t="b">
        <f t="shared" si="225"/>
        <v>1</v>
      </c>
      <c r="CS645" s="430" t="b">
        <f t="shared" ref="CS645:CS660" si="226">OR(CO646,CF643="Søknad")</f>
        <v>0</v>
      </c>
      <c r="CT645" s="302" t="str">
        <f t="shared" si="214"/>
        <v/>
      </c>
      <c r="CU645" s="302" t="b">
        <f t="shared" si="215"/>
        <v>1</v>
      </c>
      <c r="CV645" s="319" t="b">
        <f t="shared" si="216"/>
        <v>0</v>
      </c>
      <c r="CW645" s="302" t="str">
        <f>'Forside og oppsummering'!$K$2</f>
        <v>20230131_1336</v>
      </c>
      <c r="CX645" s="302">
        <f t="shared" si="217"/>
        <v>4</v>
      </c>
      <c r="CY645" s="302" t="str">
        <f t="shared" si="218"/>
        <v/>
      </c>
      <c r="CZ645" s="435">
        <f t="shared" si="219"/>
        <v>0</v>
      </c>
      <c r="DA645" s="330">
        <f>'Forside og oppsummering'!$E$23</f>
        <v>0</v>
      </c>
      <c r="DB645" s="302" t="str">
        <f t="shared" si="220"/>
        <v>Prosjekt 9</v>
      </c>
      <c r="DC645" s="330" t="str">
        <f t="shared" si="221"/>
        <v>Alternative inntekter for tjenesteutviklingsprosjekt</v>
      </c>
      <c r="DD645" s="431">
        <f t="shared" si="222"/>
        <v>0</v>
      </c>
      <c r="DE645" s="302" t="e">
        <f t="shared" si="223"/>
        <v>#VALUE!</v>
      </c>
      <c r="DF645" s="302">
        <f t="shared" si="224"/>
        <v>0</v>
      </c>
      <c r="DG645" s="328">
        <v>0</v>
      </c>
      <c r="DH645" s="328">
        <v>0</v>
      </c>
      <c r="DI645" s="328">
        <v>0</v>
      </c>
      <c r="DJ645" s="328">
        <v>0</v>
      </c>
      <c r="DK645" s="328">
        <v>0</v>
      </c>
      <c r="DL645" s="328">
        <v>0</v>
      </c>
      <c r="DM645" s="328">
        <v>0</v>
      </c>
      <c r="DN645" s="328">
        <v>0</v>
      </c>
      <c r="DO645" s="328" t="str">
        <v>20230131_1336</v>
      </c>
      <c r="DP645" s="328">
        <v>4</v>
      </c>
    </row>
    <row r="646" spans="81:153" x14ac:dyDescent="0.3">
      <c r="CD646" s="315"/>
      <c r="CE646" s="315" t="str">
        <v>P9.6b</v>
      </c>
      <c r="CF646" s="315" t="str">
        <v>Beskriv med ord stillingsressurs eller frivillig innsats 
Innsats dere har fått innvilget eller har søkt om til tjenesteutviklingsprosjektet fra egen virksomhet</v>
      </c>
      <c r="CG646" s="315"/>
      <c r="CH646" s="315"/>
      <c r="CI646" s="315"/>
      <c r="CJ646" s="315"/>
      <c r="CK646" s="315"/>
      <c r="CL646" s="315"/>
      <c r="CM646" s="315"/>
      <c r="CN646" s="315">
        <v>0</v>
      </c>
      <c r="CO646" s="319" t="b">
        <f t="shared" ref="CO646:CO660" si="227">CD646&gt;""</f>
        <v>0</v>
      </c>
      <c r="CP646" s="319" t="b">
        <f t="shared" ref="CP646:CP660" si="228">OR(CF645="Søknad",CF644="Søknad")</f>
        <v>0</v>
      </c>
      <c r="CQ646" s="319" t="b">
        <f t="shared" si="213"/>
        <v>0</v>
      </c>
      <c r="CR646" s="319" t="b">
        <f t="shared" si="225"/>
        <v>0</v>
      </c>
      <c r="CS646" s="430" t="b">
        <f t="shared" si="226"/>
        <v>0</v>
      </c>
      <c r="CT646" s="302" t="str">
        <f t="shared" si="214"/>
        <v/>
      </c>
      <c r="CU646" s="302" t="b">
        <f t="shared" si="215"/>
        <v>1</v>
      </c>
      <c r="CV646" s="319" t="b">
        <f t="shared" si="216"/>
        <v>0</v>
      </c>
      <c r="CW646" s="302" t="str">
        <f>'Forside og oppsummering'!$K$2</f>
        <v>20230131_1336</v>
      </c>
      <c r="CX646" s="302">
        <f t="shared" si="217"/>
        <v>4</v>
      </c>
      <c r="CY646" s="302" t="str">
        <f t="shared" si="218"/>
        <v/>
      </c>
      <c r="CZ646" s="435" t="str">
        <f t="shared" si="219"/>
        <v>P9.6b</v>
      </c>
      <c r="DA646" s="330">
        <f>'Forside og oppsummering'!$E$23</f>
        <v>0</v>
      </c>
      <c r="DB646" s="302" t="str">
        <f t="shared" si="220"/>
        <v>Prosjekt 9</v>
      </c>
      <c r="DC646" s="330" t="str">
        <f t="shared" si="221"/>
        <v>Alternative inntekter for tjenesteutviklingsprosjekt</v>
      </c>
      <c r="DD646" s="431" t="str">
        <f t="shared" si="222"/>
        <v>P9.6b</v>
      </c>
      <c r="DE646" s="302" t="str">
        <f t="shared" si="223"/>
        <v>P_.6b</v>
      </c>
      <c r="DF646" s="302" t="str">
        <f t="shared" si="224"/>
        <v>Beskriv med ord stillingsressurs eller frivillig innsats 
Innsats dere har fått innvilget eller har søkt om til tjenesteutviklingsprosjektet fra egen virksomhet</v>
      </c>
      <c r="DG646" s="328">
        <v>0</v>
      </c>
      <c r="DH646" s="328">
        <v>0</v>
      </c>
      <c r="DI646" s="328">
        <v>0</v>
      </c>
      <c r="DJ646" s="328">
        <v>0</v>
      </c>
      <c r="DK646" s="328">
        <v>0</v>
      </c>
      <c r="DL646" s="328">
        <v>0</v>
      </c>
      <c r="DM646" s="328">
        <v>0</v>
      </c>
      <c r="DN646" s="328">
        <v>0</v>
      </c>
      <c r="DO646" s="328" t="str">
        <v>20230131_1336</v>
      </c>
      <c r="DP646" s="328">
        <v>4</v>
      </c>
    </row>
    <row r="647" spans="81:153" x14ac:dyDescent="0.3">
      <c r="CD647" s="315"/>
      <c r="CE647" s="315">
        <v>0</v>
      </c>
      <c r="CF647" s="315">
        <v>0</v>
      </c>
      <c r="CG647" s="315"/>
      <c r="CH647" s="315"/>
      <c r="CI647" s="315"/>
      <c r="CJ647" s="315"/>
      <c r="CK647" s="315"/>
      <c r="CL647" s="315"/>
      <c r="CM647" s="315"/>
      <c r="CN647" s="315">
        <v>0</v>
      </c>
      <c r="CO647" s="319" t="b">
        <f t="shared" si="227"/>
        <v>0</v>
      </c>
      <c r="CP647" s="319" t="b">
        <f t="shared" si="228"/>
        <v>0</v>
      </c>
      <c r="CQ647" s="319" t="b">
        <f t="shared" si="213"/>
        <v>0</v>
      </c>
      <c r="CR647" s="319" t="b">
        <f t="shared" si="225"/>
        <v>1</v>
      </c>
      <c r="CS647" s="430" t="b">
        <f t="shared" si="226"/>
        <v>0</v>
      </c>
      <c r="CT647" s="302" t="str">
        <f t="shared" si="214"/>
        <v/>
      </c>
      <c r="CU647" s="302" t="b">
        <f t="shared" si="215"/>
        <v>1</v>
      </c>
      <c r="CV647" s="319" t="b">
        <f t="shared" si="216"/>
        <v>0</v>
      </c>
      <c r="CW647" s="302" t="str">
        <f>'Forside og oppsummering'!$K$2</f>
        <v>20230131_1336</v>
      </c>
      <c r="CX647" s="302">
        <f t="shared" si="217"/>
        <v>4</v>
      </c>
      <c r="CY647" s="302" t="str">
        <f t="shared" si="218"/>
        <v/>
      </c>
      <c r="CZ647" s="435">
        <f t="shared" si="219"/>
        <v>0</v>
      </c>
      <c r="DA647" s="330">
        <f>'Forside og oppsummering'!$E$23</f>
        <v>0</v>
      </c>
      <c r="DB647" s="302" t="str">
        <f t="shared" si="220"/>
        <v>Prosjekt 9</v>
      </c>
      <c r="DC647" s="330" t="str">
        <f t="shared" si="221"/>
        <v>Alternative inntekter for tjenesteutviklingsprosjekt</v>
      </c>
      <c r="DD647" s="431">
        <f t="shared" si="222"/>
        <v>0</v>
      </c>
      <c r="DE647" s="302" t="e">
        <f t="shared" si="223"/>
        <v>#VALUE!</v>
      </c>
      <c r="DF647" s="302">
        <f t="shared" si="224"/>
        <v>0</v>
      </c>
      <c r="DG647" s="328">
        <v>0</v>
      </c>
      <c r="DH647" s="328">
        <v>0</v>
      </c>
      <c r="DI647" s="328">
        <v>0</v>
      </c>
      <c r="DJ647" s="328">
        <v>0</v>
      </c>
      <c r="DK647" s="328">
        <v>0</v>
      </c>
      <c r="DL647" s="328">
        <v>0</v>
      </c>
      <c r="DM647" s="328">
        <v>0</v>
      </c>
      <c r="DN647" s="328">
        <v>0</v>
      </c>
      <c r="DO647" s="328" t="str">
        <v>20230131_1336</v>
      </c>
      <c r="DP647" s="328">
        <v>4</v>
      </c>
    </row>
    <row r="648" spans="81:153" x14ac:dyDescent="0.3">
      <c r="CD648" s="315"/>
      <c r="CE648" s="315">
        <v>0</v>
      </c>
      <c r="CF648" s="315">
        <v>0</v>
      </c>
      <c r="CG648" s="315"/>
      <c r="CH648" s="315"/>
      <c r="CI648" s="315"/>
      <c r="CJ648" s="315"/>
      <c r="CK648" s="315"/>
      <c r="CL648" s="315"/>
      <c r="CM648" s="315"/>
      <c r="CN648" s="315">
        <v>0</v>
      </c>
      <c r="CO648" s="319" t="b">
        <f t="shared" si="227"/>
        <v>0</v>
      </c>
      <c r="CP648" s="319" t="b">
        <f t="shared" si="228"/>
        <v>0</v>
      </c>
      <c r="CQ648" s="319" t="b">
        <f t="shared" si="213"/>
        <v>0</v>
      </c>
      <c r="CR648" s="319" t="b">
        <f t="shared" si="225"/>
        <v>1</v>
      </c>
      <c r="CS648" s="430" t="b">
        <f t="shared" si="226"/>
        <v>0</v>
      </c>
      <c r="CT648" s="302" t="str">
        <f t="shared" si="214"/>
        <v/>
      </c>
      <c r="CU648" s="302" t="b">
        <f t="shared" si="215"/>
        <v>1</v>
      </c>
      <c r="CV648" s="319" t="b">
        <f t="shared" si="216"/>
        <v>0</v>
      </c>
      <c r="CW648" s="302" t="str">
        <f>'Forside og oppsummering'!$K$2</f>
        <v>20230131_1336</v>
      </c>
      <c r="CX648" s="302">
        <f t="shared" si="217"/>
        <v>4</v>
      </c>
      <c r="CY648" s="302" t="str">
        <f t="shared" si="218"/>
        <v/>
      </c>
      <c r="CZ648" s="435">
        <f t="shared" si="219"/>
        <v>0</v>
      </c>
      <c r="DA648" s="330">
        <f>'Forside og oppsummering'!$E$23</f>
        <v>0</v>
      </c>
      <c r="DB648" s="302" t="str">
        <f t="shared" si="220"/>
        <v>Prosjekt 9</v>
      </c>
      <c r="DC648" s="330" t="str">
        <f t="shared" si="221"/>
        <v>Alternative inntekter for tjenesteutviklingsprosjekt</v>
      </c>
      <c r="DD648" s="431">
        <f t="shared" si="222"/>
        <v>0</v>
      </c>
      <c r="DE648" s="302" t="e">
        <f t="shared" si="223"/>
        <v>#VALUE!</v>
      </c>
      <c r="DF648" s="302">
        <f t="shared" si="224"/>
        <v>0</v>
      </c>
      <c r="DG648" s="328">
        <v>0</v>
      </c>
      <c r="DH648" s="328">
        <v>0</v>
      </c>
      <c r="DI648" s="328">
        <v>0</v>
      </c>
      <c r="DJ648" s="328">
        <v>0</v>
      </c>
      <c r="DK648" s="328">
        <v>0</v>
      </c>
      <c r="DL648" s="328">
        <v>0</v>
      </c>
      <c r="DM648" s="328">
        <v>0</v>
      </c>
      <c r="DN648" s="328">
        <v>0</v>
      </c>
      <c r="DO648" s="328" t="str">
        <v>20230131_1336</v>
      </c>
      <c r="DP648" s="328">
        <v>4</v>
      </c>
    </row>
    <row r="649" spans="81:153" x14ac:dyDescent="0.3">
      <c r="CD649" s="315"/>
      <c r="CE649" s="315">
        <v>0</v>
      </c>
      <c r="CF649" s="315">
        <v>0</v>
      </c>
      <c r="CG649" s="315"/>
      <c r="CH649" s="315"/>
      <c r="CI649" s="315"/>
      <c r="CJ649" s="315"/>
      <c r="CK649" s="315"/>
      <c r="CL649" s="315"/>
      <c r="CM649" s="315"/>
      <c r="CN649" s="315">
        <v>0</v>
      </c>
      <c r="CO649" s="319" t="b">
        <f t="shared" si="227"/>
        <v>0</v>
      </c>
      <c r="CP649" s="319" t="b">
        <f t="shared" si="228"/>
        <v>0</v>
      </c>
      <c r="CQ649" s="319" t="b">
        <f t="shared" si="213"/>
        <v>0</v>
      </c>
      <c r="CR649" s="319" t="b">
        <f t="shared" si="225"/>
        <v>1</v>
      </c>
      <c r="CS649" s="430" t="b">
        <f t="shared" si="226"/>
        <v>0</v>
      </c>
      <c r="CT649" s="302" t="str">
        <f t="shared" si="214"/>
        <v/>
      </c>
      <c r="CU649" s="302" t="b">
        <f t="shared" si="215"/>
        <v>1</v>
      </c>
      <c r="CV649" s="319" t="b">
        <f t="shared" si="216"/>
        <v>0</v>
      </c>
      <c r="CW649" s="302" t="str">
        <f>'Forside og oppsummering'!$K$2</f>
        <v>20230131_1336</v>
      </c>
      <c r="CX649" s="302">
        <f t="shared" si="217"/>
        <v>4</v>
      </c>
      <c r="CY649" s="302" t="str">
        <f t="shared" si="218"/>
        <v/>
      </c>
      <c r="CZ649" s="435">
        <f t="shared" si="219"/>
        <v>0</v>
      </c>
      <c r="DA649" s="330">
        <f>'Forside og oppsummering'!$E$23</f>
        <v>0</v>
      </c>
      <c r="DB649" s="302" t="str">
        <f t="shared" si="220"/>
        <v>Prosjekt 9</v>
      </c>
      <c r="DC649" s="330" t="str">
        <f t="shared" si="221"/>
        <v>Alternative inntekter for tjenesteutviklingsprosjekt</v>
      </c>
      <c r="DD649" s="431">
        <f t="shared" si="222"/>
        <v>0</v>
      </c>
      <c r="DE649" s="302" t="e">
        <f t="shared" si="223"/>
        <v>#VALUE!</v>
      </c>
      <c r="DF649" s="302">
        <f t="shared" si="224"/>
        <v>0</v>
      </c>
      <c r="DG649" s="328">
        <v>0</v>
      </c>
      <c r="DH649" s="328">
        <v>0</v>
      </c>
      <c r="DI649" s="328">
        <v>0</v>
      </c>
      <c r="DJ649" s="328">
        <v>0</v>
      </c>
      <c r="DK649" s="328">
        <v>0</v>
      </c>
      <c r="DL649" s="328">
        <v>0</v>
      </c>
      <c r="DM649" s="328">
        <v>0</v>
      </c>
      <c r="DN649" s="328">
        <v>0</v>
      </c>
      <c r="DO649" s="328" t="str">
        <v>20230131_1336</v>
      </c>
      <c r="DP649" s="328">
        <v>4</v>
      </c>
    </row>
    <row r="650" spans="81:153" x14ac:dyDescent="0.3">
      <c r="CD650" s="315"/>
      <c r="CE650" s="315" t="str">
        <v>Inntekter fra andre kilder (Hvis aktuelt)</v>
      </c>
      <c r="CF650" s="315">
        <v>0</v>
      </c>
      <c r="CG650" s="315"/>
      <c r="CH650" s="315"/>
      <c r="CI650" s="315"/>
      <c r="CJ650" s="315"/>
      <c r="CK650" s="315"/>
      <c r="CL650" s="315"/>
      <c r="CM650" s="315"/>
      <c r="CN650" s="315">
        <v>0</v>
      </c>
      <c r="CO650" s="319" t="b">
        <f t="shared" si="227"/>
        <v>0</v>
      </c>
      <c r="CP650" s="319" t="b">
        <f t="shared" si="228"/>
        <v>0</v>
      </c>
      <c r="CQ650" s="319" t="b">
        <f t="shared" si="213"/>
        <v>0</v>
      </c>
      <c r="CR650" s="319" t="b">
        <f t="shared" si="225"/>
        <v>1</v>
      </c>
      <c r="CS650" s="430" t="b">
        <f t="shared" si="226"/>
        <v>0</v>
      </c>
      <c r="CT650" s="302" t="str">
        <f t="shared" si="214"/>
        <v/>
      </c>
      <c r="CU650" s="302" t="b">
        <f t="shared" si="215"/>
        <v>1</v>
      </c>
      <c r="CV650" s="319" t="b">
        <f t="shared" si="216"/>
        <v>0</v>
      </c>
      <c r="CW650" s="302" t="str">
        <f>'Forside og oppsummering'!$K$2</f>
        <v>20230131_1336</v>
      </c>
      <c r="CX650" s="302">
        <f t="shared" si="217"/>
        <v>4</v>
      </c>
      <c r="CY650" s="302" t="str">
        <f t="shared" si="218"/>
        <v/>
      </c>
      <c r="CZ650" s="435" t="str">
        <f t="shared" si="219"/>
        <v>Inntekter fra andre kilder (Hvis aktuelt)</v>
      </c>
      <c r="DA650" s="330">
        <f>'Forside og oppsummering'!$E$23</f>
        <v>0</v>
      </c>
      <c r="DB650" s="302" t="str">
        <f t="shared" si="220"/>
        <v>Prosjekt 9</v>
      </c>
      <c r="DC650" s="330" t="str">
        <f t="shared" si="221"/>
        <v>Alternative inntekter for tjenesteutviklingsprosjekt</v>
      </c>
      <c r="DD650" s="431" t="str">
        <f t="shared" si="222"/>
        <v>Inntekter fra andre kilder (Hvis aktuelt)</v>
      </c>
      <c r="DE650" s="302" t="str">
        <f t="shared" si="223"/>
        <v>P_ntekter fra andre kilder (Hvis aktuelt)</v>
      </c>
      <c r="DF650" s="302">
        <f t="shared" si="224"/>
        <v>0</v>
      </c>
      <c r="DG650" s="328">
        <v>0</v>
      </c>
      <c r="DH650" s="328">
        <v>0</v>
      </c>
      <c r="DI650" s="328">
        <v>0</v>
      </c>
      <c r="DJ650" s="328">
        <v>0</v>
      </c>
      <c r="DK650" s="328">
        <v>0</v>
      </c>
      <c r="DL650" s="328">
        <v>0</v>
      </c>
      <c r="DM650" s="328">
        <v>0</v>
      </c>
      <c r="DN650" s="328">
        <v>0</v>
      </c>
      <c r="DO650" s="328" t="str">
        <v>20230131_1336</v>
      </c>
      <c r="DP650" s="328">
        <v>4</v>
      </c>
    </row>
    <row r="651" spans="81:153" x14ac:dyDescent="0.3">
      <c r="CD651" s="315"/>
      <c r="CE651" s="315" t="str">
        <v>P9.6c</v>
      </c>
      <c r="CF651" s="315" t="str">
        <v>Bekreftet beløp fra andre inntektskilder</v>
      </c>
      <c r="CG651" s="315"/>
      <c r="CH651" s="315"/>
      <c r="CI651" s="315"/>
      <c r="CJ651" s="315"/>
      <c r="CK651" s="315"/>
      <c r="CL651" s="315"/>
      <c r="CM651" s="315"/>
      <c r="CN651" s="315">
        <v>0</v>
      </c>
      <c r="CO651" s="319" t="b">
        <f t="shared" si="227"/>
        <v>0</v>
      </c>
      <c r="CP651" s="319" t="b">
        <f t="shared" si="228"/>
        <v>0</v>
      </c>
      <c r="CQ651" s="319" t="b">
        <f t="shared" ref="CQ651:CQ660" si="229">AND(CF651="Søknad",CF650="Andre inntekter")</f>
        <v>0</v>
      </c>
      <c r="CR651" s="319" t="b">
        <f t="shared" si="225"/>
        <v>0</v>
      </c>
      <c r="CS651" s="430" t="b">
        <f t="shared" si="226"/>
        <v>0</v>
      </c>
      <c r="CT651" s="302" t="str">
        <f t="shared" si="214"/>
        <v/>
      </c>
      <c r="CU651" s="302" t="b">
        <f t="shared" si="215"/>
        <v>1</v>
      </c>
      <c r="CV651" s="319" t="b">
        <f t="shared" si="216"/>
        <v>0</v>
      </c>
      <c r="CW651" s="302" t="str">
        <f>'Forside og oppsummering'!$K$2</f>
        <v>20230131_1336</v>
      </c>
      <c r="CX651" s="302">
        <f t="shared" si="217"/>
        <v>4</v>
      </c>
      <c r="CY651" s="302" t="str">
        <f t="shared" si="218"/>
        <v/>
      </c>
      <c r="CZ651" s="435" t="str">
        <f t="shared" si="219"/>
        <v>P9.6c</v>
      </c>
      <c r="DA651" s="330">
        <f>'Forside og oppsummering'!$E$23</f>
        <v>0</v>
      </c>
      <c r="DB651" s="302" t="str">
        <f t="shared" si="220"/>
        <v>Prosjekt 9</v>
      </c>
      <c r="DC651" s="330" t="str">
        <f t="shared" si="221"/>
        <v>Alternative inntekter for tjenesteutviklingsprosjekt</v>
      </c>
      <c r="DD651" s="431" t="str">
        <f t="shared" si="222"/>
        <v>P9.6c</v>
      </c>
      <c r="DE651" s="302" t="str">
        <f t="shared" si="223"/>
        <v>P_.6c</v>
      </c>
      <c r="DF651" s="302" t="str">
        <f t="shared" si="224"/>
        <v>Bekreftet beløp fra andre inntektskilder</v>
      </c>
      <c r="DG651" s="328">
        <v>0</v>
      </c>
      <c r="DH651" s="328">
        <v>0</v>
      </c>
      <c r="DI651" s="328">
        <v>0</v>
      </c>
      <c r="DJ651" s="328">
        <v>0</v>
      </c>
      <c r="DK651" s="328">
        <v>0</v>
      </c>
      <c r="DL651" s="328">
        <v>0</v>
      </c>
      <c r="DM651" s="328">
        <v>0</v>
      </c>
      <c r="DN651" s="328">
        <v>0</v>
      </c>
      <c r="DO651" s="328" t="str">
        <v>20230131_1336</v>
      </c>
      <c r="DP651" s="328">
        <v>4</v>
      </c>
    </row>
    <row r="652" spans="81:153" x14ac:dyDescent="0.3">
      <c r="CD652" s="315"/>
      <c r="CE652" s="315" t="str">
        <v>P9.6d</v>
      </c>
      <c r="CF652" s="315" t="str">
        <v>Beløp dere har søkt om fra andre inntektskilder (Der det er uavklart hvorvidt søknaden blir innvilget eller avslått)</v>
      </c>
      <c r="CG652" s="315"/>
      <c r="CH652" s="315"/>
      <c r="CI652" s="315"/>
      <c r="CJ652" s="315"/>
      <c r="CK652" s="315"/>
      <c r="CL652" s="315"/>
      <c r="CM652" s="315"/>
      <c r="CN652" s="315">
        <v>0</v>
      </c>
      <c r="CO652" s="319" t="b">
        <f t="shared" si="227"/>
        <v>0</v>
      </c>
      <c r="CP652" s="319" t="b">
        <f t="shared" si="228"/>
        <v>0</v>
      </c>
      <c r="CQ652" s="319" t="b">
        <f t="shared" si="229"/>
        <v>0</v>
      </c>
      <c r="CR652" s="319" t="b">
        <f t="shared" si="225"/>
        <v>0</v>
      </c>
      <c r="CS652" s="430" t="b">
        <f t="shared" si="226"/>
        <v>0</v>
      </c>
      <c r="CT652" s="302" t="str">
        <f t="shared" si="214"/>
        <v/>
      </c>
      <c r="CU652" s="302" t="b">
        <f t="shared" si="215"/>
        <v>1</v>
      </c>
      <c r="CV652" s="319" t="b">
        <f t="shared" si="216"/>
        <v>0</v>
      </c>
      <c r="CW652" s="302" t="str">
        <f>'Forside og oppsummering'!$K$2</f>
        <v>20230131_1336</v>
      </c>
      <c r="CX652" s="302">
        <f t="shared" si="217"/>
        <v>4</v>
      </c>
      <c r="CY652" s="302" t="str">
        <f t="shared" si="218"/>
        <v/>
      </c>
      <c r="CZ652" s="435" t="str">
        <f t="shared" si="219"/>
        <v>P9.6d</v>
      </c>
      <c r="DA652" s="330">
        <f>'Forside og oppsummering'!$E$23</f>
        <v>0</v>
      </c>
      <c r="DB652" s="302" t="str">
        <f t="shared" si="220"/>
        <v>Prosjekt 9</v>
      </c>
      <c r="DC652" s="330" t="str">
        <f t="shared" si="221"/>
        <v>Alternative inntekter for tjenesteutviklingsprosjekt</v>
      </c>
      <c r="DD652" s="431" t="str">
        <f t="shared" si="222"/>
        <v>P9.6d</v>
      </c>
      <c r="DE652" s="302" t="str">
        <f t="shared" si="223"/>
        <v>P_.6d</v>
      </c>
      <c r="DF652" s="302" t="str">
        <f t="shared" si="224"/>
        <v>Beløp dere har søkt om fra andre inntektskilder (Der det er uavklart hvorvidt søknaden blir innvilget eller avslått)</v>
      </c>
      <c r="DG652" s="328">
        <v>0</v>
      </c>
      <c r="DH652" s="328">
        <v>0</v>
      </c>
      <c r="DI652" s="328">
        <v>0</v>
      </c>
      <c r="DJ652" s="328">
        <v>0</v>
      </c>
      <c r="DK652" s="328">
        <v>0</v>
      </c>
      <c r="DL652" s="328">
        <v>0</v>
      </c>
      <c r="DM652" s="328">
        <v>0</v>
      </c>
      <c r="DN652" s="328">
        <v>0</v>
      </c>
      <c r="DO652" s="328" t="str">
        <v>20230131_1336</v>
      </c>
      <c r="DP652" s="328">
        <v>4</v>
      </c>
    </row>
    <row r="653" spans="81:153" x14ac:dyDescent="0.3">
      <c r="CD653" s="315"/>
      <c r="CE653" s="315" t="str">
        <v>P9.6e</v>
      </c>
      <c r="CF653" s="315" t="str">
        <v>Beskriv kort med ord hvor dere har søkt om finansiering og beskriv finansieringen.</v>
      </c>
      <c r="CG653" s="315"/>
      <c r="CH653" s="315"/>
      <c r="CI653" s="315"/>
      <c r="CJ653" s="315"/>
      <c r="CK653" s="315"/>
      <c r="CL653" s="315"/>
      <c r="CM653" s="315"/>
      <c r="CN653" s="315">
        <v>0</v>
      </c>
      <c r="CO653" s="319" t="b">
        <f t="shared" si="227"/>
        <v>0</v>
      </c>
      <c r="CP653" s="319" t="b">
        <f t="shared" si="228"/>
        <v>0</v>
      </c>
      <c r="CQ653" s="319" t="b">
        <f t="shared" si="229"/>
        <v>0</v>
      </c>
      <c r="CR653" s="319" t="b">
        <f t="shared" si="225"/>
        <v>0</v>
      </c>
      <c r="CS653" s="430" t="b">
        <f t="shared" si="226"/>
        <v>0</v>
      </c>
      <c r="CT653" s="302" t="str">
        <f t="shared" si="214"/>
        <v/>
      </c>
      <c r="CU653" s="302" t="b">
        <f t="shared" si="215"/>
        <v>1</v>
      </c>
      <c r="CV653" s="319" t="b">
        <f t="shared" si="216"/>
        <v>0</v>
      </c>
      <c r="CW653" s="302" t="str">
        <f>'Forside og oppsummering'!$K$2</f>
        <v>20230131_1336</v>
      </c>
      <c r="CX653" s="302">
        <f t="shared" si="217"/>
        <v>4</v>
      </c>
      <c r="CY653" s="302" t="str">
        <f t="shared" si="218"/>
        <v/>
      </c>
      <c r="CZ653" s="435" t="str">
        <f t="shared" si="219"/>
        <v>P9.6e</v>
      </c>
      <c r="DA653" s="330">
        <f>'Forside og oppsummering'!$E$23</f>
        <v>0</v>
      </c>
      <c r="DB653" s="302" t="str">
        <f t="shared" si="220"/>
        <v>Prosjekt 9</v>
      </c>
      <c r="DC653" s="330" t="str">
        <f t="shared" si="221"/>
        <v>Alternative inntekter for tjenesteutviklingsprosjekt</v>
      </c>
      <c r="DD653" s="431" t="str">
        <f t="shared" si="222"/>
        <v>P9.6e</v>
      </c>
      <c r="DE653" s="302" t="str">
        <f t="shared" si="223"/>
        <v>P_.6e</v>
      </c>
      <c r="DF653" s="302" t="str">
        <f t="shared" si="224"/>
        <v>Beskriv kort med ord hvor dere har søkt om finansiering og beskriv finansieringen.</v>
      </c>
      <c r="DG653" s="328">
        <v>0</v>
      </c>
      <c r="DH653" s="328">
        <v>0</v>
      </c>
      <c r="DI653" s="328">
        <v>0</v>
      </c>
      <c r="DJ653" s="328">
        <v>0</v>
      </c>
      <c r="DK653" s="328">
        <v>0</v>
      </c>
      <c r="DL653" s="328">
        <v>0</v>
      </c>
      <c r="DM653" s="328">
        <v>0</v>
      </c>
      <c r="DN653" s="328">
        <v>0</v>
      </c>
      <c r="DO653" s="328" t="str">
        <v>20230131_1336</v>
      </c>
      <c r="DP653" s="328">
        <v>4</v>
      </c>
    </row>
    <row r="654" spans="81:153" x14ac:dyDescent="0.3">
      <c r="CO654" s="319" t="b">
        <f t="shared" si="227"/>
        <v>0</v>
      </c>
      <c r="CP654" s="319" t="b">
        <f t="shared" si="228"/>
        <v>0</v>
      </c>
      <c r="CQ654" s="319" t="b">
        <f t="shared" si="229"/>
        <v>0</v>
      </c>
      <c r="CR654" s="319" t="b">
        <f t="shared" si="225"/>
        <v>1</v>
      </c>
      <c r="CS654" s="430" t="b">
        <f t="shared" si="226"/>
        <v>1</v>
      </c>
      <c r="CT654" s="302" t="str">
        <f t="shared" si="214"/>
        <v/>
      </c>
      <c r="CU654" s="302" t="b">
        <f t="shared" si="215"/>
        <v>1</v>
      </c>
      <c r="CV654" s="319" t="b">
        <f t="shared" si="216"/>
        <v>0</v>
      </c>
      <c r="CW654" s="302" t="str">
        <f>'Forside og oppsummering'!$K$2</f>
        <v>20230131_1336</v>
      </c>
      <c r="CX654" s="302">
        <f t="shared" si="217"/>
        <v>6</v>
      </c>
      <c r="CY654" s="302" t="str">
        <f t="shared" si="218"/>
        <v/>
      </c>
      <c r="CZ654" s="435">
        <f t="shared" si="219"/>
        <v>0</v>
      </c>
      <c r="DA654" s="330">
        <f>'Forside og oppsummering'!$E$23</f>
        <v>0</v>
      </c>
      <c r="DB654" s="302" t="str">
        <f t="shared" si="220"/>
        <v>Prosjekt 9</v>
      </c>
      <c r="DC654" s="330" t="str">
        <f t="shared" si="221"/>
        <v>Alternative inntekter for tjenesteutviklingsprosjekt</v>
      </c>
      <c r="DD654" s="431" t="str">
        <f t="shared" si="222"/>
        <v>P9.6e_end</v>
      </c>
      <c r="DE654" s="302" t="str">
        <f t="shared" si="223"/>
        <v>P_.6e_end</v>
      </c>
      <c r="DF654" s="302" t="str">
        <f t="shared" si="224"/>
        <v/>
      </c>
      <c r="DG654" s="328">
        <v>0</v>
      </c>
      <c r="DH654" s="328">
        <v>0</v>
      </c>
      <c r="DI654" s="328">
        <v>0</v>
      </c>
      <c r="DJ654" s="328">
        <v>0</v>
      </c>
      <c r="DK654" s="328">
        <v>0</v>
      </c>
      <c r="DL654" s="328">
        <v>0</v>
      </c>
      <c r="DM654" s="328">
        <v>0</v>
      </c>
      <c r="DN654" s="328">
        <v>0</v>
      </c>
      <c r="DO654" s="328" t="str">
        <v>20230131_1336</v>
      </c>
      <c r="DP654" s="328">
        <v>6</v>
      </c>
    </row>
    <row r="655" spans="81:153" x14ac:dyDescent="0.3">
      <c r="CD655" s="329" t="str">
        <f>'Prosjekt 9'!$C$67</f>
        <v>P9.7</v>
      </c>
      <c r="CE655" s="329" t="str">
        <f>'Prosjekt 9'!$D$67</f>
        <v>Budsjett for tjenesteutviklingsprosjekt 9.</v>
      </c>
      <c r="CF655" s="329"/>
      <c r="CG655" s="329"/>
      <c r="CH655" s="329"/>
      <c r="CI655" s="329"/>
      <c r="CJ655" s="329"/>
      <c r="CK655" s="329"/>
      <c r="CL655" s="329"/>
      <c r="CM655" s="329"/>
      <c r="CN655" s="329"/>
      <c r="CO655" s="319" t="b">
        <f t="shared" si="227"/>
        <v>1</v>
      </c>
      <c r="CP655" s="319" t="b">
        <f t="shared" si="228"/>
        <v>0</v>
      </c>
      <c r="CQ655" s="319" t="b">
        <f t="shared" si="229"/>
        <v>0</v>
      </c>
      <c r="CR655" s="319" t="b">
        <f t="shared" si="225"/>
        <v>0</v>
      </c>
      <c r="CS655" s="430" t="b">
        <f t="shared" si="226"/>
        <v>0</v>
      </c>
      <c r="CT655" s="302" t="str">
        <f t="shared" si="214"/>
        <v/>
      </c>
      <c r="CU655" s="302" t="b">
        <f t="shared" si="215"/>
        <v>1</v>
      </c>
      <c r="CV655" s="319" t="b">
        <f t="shared" si="216"/>
        <v>0</v>
      </c>
      <c r="CW655" s="302" t="str">
        <f>'Forside og oppsummering'!$K$2</f>
        <v>20230131_1336</v>
      </c>
      <c r="CX655" s="302">
        <f t="shared" si="217"/>
        <v>2</v>
      </c>
      <c r="CY655" s="302" t="str">
        <f t="shared" si="218"/>
        <v/>
      </c>
      <c r="CZ655" s="435" t="str">
        <f t="shared" si="219"/>
        <v>P9.7</v>
      </c>
      <c r="DA655" s="330">
        <f>'Forside og oppsummering'!$E$23</f>
        <v>0</v>
      </c>
      <c r="DB655" s="302" t="str">
        <f t="shared" si="220"/>
        <v>Prosjekt 9</v>
      </c>
      <c r="DC655" s="330" t="str">
        <f t="shared" si="221"/>
        <v>Budsjett for tjenesteutviklingsprosjekt 9.</v>
      </c>
      <c r="DD655" s="431" t="str">
        <f t="shared" si="222"/>
        <v>P9.7</v>
      </c>
      <c r="DE655" s="302" t="str">
        <f t="shared" si="223"/>
        <v>P_.7</v>
      </c>
      <c r="DF655" s="302">
        <f t="shared" si="224"/>
        <v>0</v>
      </c>
      <c r="DG655" s="328">
        <v>0</v>
      </c>
      <c r="DH655" s="328">
        <v>0</v>
      </c>
      <c r="DI655" s="328">
        <v>0</v>
      </c>
      <c r="DJ655" s="328">
        <v>0</v>
      </c>
      <c r="DK655" s="328">
        <v>0</v>
      </c>
      <c r="DL655" s="328">
        <v>0</v>
      </c>
      <c r="DM655" s="328">
        <v>0</v>
      </c>
      <c r="DN655" s="328">
        <v>0</v>
      </c>
      <c r="DO655" s="328" t="str">
        <v>20230131_1336</v>
      </c>
      <c r="DP655" s="328">
        <v>2</v>
      </c>
    </row>
    <row r="656" spans="81:153" x14ac:dyDescent="0.3">
      <c r="CD656" s="329"/>
      <c r="CE656" s="329" t="str">
        <f>_xlfn.CONCAT(CD655,"a")</f>
        <v>P9.7a</v>
      </c>
      <c r="CF656" s="329" t="str" cm="1">
        <f t="array" ref="CF656:CF657">TRANSPOSE('Prosjekt 9'!$G$71:$H$71)</f>
        <v>Kostnader</v>
      </c>
      <c r="CG656" s="329"/>
      <c r="CH656" s="329"/>
      <c r="CI656" s="329"/>
      <c r="CJ656" s="329"/>
      <c r="CK656" s="329"/>
      <c r="CL656" s="329"/>
      <c r="CM656" s="329"/>
      <c r="CN656" s="329">
        <f>'Prosjekt 9'!$G$73</f>
        <v>0</v>
      </c>
      <c r="CO656" s="319" t="b">
        <f t="shared" si="227"/>
        <v>0</v>
      </c>
      <c r="CP656" s="319" t="b">
        <f t="shared" si="228"/>
        <v>0</v>
      </c>
      <c r="CQ656" s="319" t="b">
        <f t="shared" si="229"/>
        <v>0</v>
      </c>
      <c r="CR656" s="319" t="b">
        <f t="shared" si="225"/>
        <v>0</v>
      </c>
      <c r="CS656" s="430" t="b">
        <f t="shared" si="226"/>
        <v>0</v>
      </c>
      <c r="CT656" s="302" t="str">
        <f t="shared" si="214"/>
        <v/>
      </c>
      <c r="CU656" s="302" t="b">
        <f t="shared" si="215"/>
        <v>1</v>
      </c>
      <c r="CV656" s="319" t="b">
        <f t="shared" si="216"/>
        <v>0</v>
      </c>
      <c r="CW656" s="302" t="str">
        <f>'Forside og oppsummering'!$K$2</f>
        <v>20230131_1336</v>
      </c>
      <c r="CX656" s="302">
        <f t="shared" si="217"/>
        <v>4</v>
      </c>
      <c r="CY656" s="302" t="str">
        <f t="shared" si="218"/>
        <v/>
      </c>
      <c r="CZ656" s="435" t="str">
        <f t="shared" si="219"/>
        <v>P9.7a</v>
      </c>
      <c r="DA656" s="330">
        <f>'Forside og oppsummering'!$E$23</f>
        <v>0</v>
      </c>
      <c r="DB656" s="302" t="str">
        <f t="shared" si="220"/>
        <v>Prosjekt 9</v>
      </c>
      <c r="DC656" s="330" t="str">
        <f t="shared" si="221"/>
        <v>Budsjett for tjenesteutviklingsprosjekt 9.</v>
      </c>
      <c r="DD656" s="431" t="str">
        <f t="shared" si="222"/>
        <v>P9.7a</v>
      </c>
      <c r="DE656" s="302" t="str">
        <f t="shared" si="223"/>
        <v>P_.7a</v>
      </c>
      <c r="DF656" s="302" t="str">
        <f t="shared" si="224"/>
        <v>Kostnader</v>
      </c>
      <c r="DG656" s="328">
        <v>0</v>
      </c>
      <c r="DH656" s="328">
        <v>0</v>
      </c>
      <c r="DI656" s="328">
        <v>0</v>
      </c>
      <c r="DJ656" s="328">
        <v>0</v>
      </c>
      <c r="DK656" s="328">
        <v>0</v>
      </c>
      <c r="DL656" s="328">
        <v>0</v>
      </c>
      <c r="DM656" s="328">
        <v>0</v>
      </c>
      <c r="DN656" s="328">
        <v>0</v>
      </c>
      <c r="DO656" s="328" t="str">
        <v>20230131_1336</v>
      </c>
      <c r="DP656" s="328">
        <v>4</v>
      </c>
    </row>
    <row r="657" spans="82:120" x14ac:dyDescent="0.3">
      <c r="CD657" s="329"/>
      <c r="CE657" s="329" t="str">
        <f>_xlfn.CONCAT(CD655,"b")</f>
        <v>P9.7b</v>
      </c>
      <c r="CF657" s="329" t="str">
        <v>Andre inntekter</v>
      </c>
      <c r="CG657" s="329"/>
      <c r="CH657" s="329"/>
      <c r="CI657" s="329"/>
      <c r="CJ657" s="329"/>
      <c r="CK657" s="329"/>
      <c r="CL657" s="329"/>
      <c r="CM657" s="329"/>
      <c r="CN657" s="329">
        <f>'Prosjekt 9'!$H$73</f>
        <v>0</v>
      </c>
      <c r="CO657" s="319" t="b">
        <f t="shared" si="227"/>
        <v>0</v>
      </c>
      <c r="CP657" s="319" t="b">
        <f t="shared" si="228"/>
        <v>0</v>
      </c>
      <c r="CQ657" s="319" t="b">
        <f t="shared" si="229"/>
        <v>0</v>
      </c>
      <c r="CR657" s="319" t="b">
        <f t="shared" si="225"/>
        <v>0</v>
      </c>
      <c r="CS657" s="430" t="b">
        <f t="shared" si="226"/>
        <v>0</v>
      </c>
      <c r="CT657" s="302" t="str">
        <f t="shared" ref="CT657:CT660" si="230">IF(CX657=1,AND(COUNTIF(CN659:CN662,0)=COUNTA(CN659:CN662),SUM(CJ697:CN727)=0),"")</f>
        <v/>
      </c>
      <c r="CU657" s="302" t="b">
        <f t="shared" ref="CU657:CU660" si="231">IF(CT657="",CU656,CT657)</f>
        <v>1</v>
      </c>
      <c r="CV657" s="319" t="b">
        <f t="shared" ref="CV657:CV660" si="232">IF(CU657,FALSE,OR(NOT(AND(CR657,CO658=FALSE)),CS657,CP657))</f>
        <v>0</v>
      </c>
      <c r="CW657" s="302" t="str">
        <f>'Forside og oppsummering'!$K$2</f>
        <v>20230131_1336</v>
      </c>
      <c r="CX657" s="302">
        <f t="shared" ref="CX657:CX660" si="233">IF(LEN(CD657)=3,1,IF(CQ657,7,IF(CQ656,5,IF(CS657,6,IF(CO657,2,4)))))</f>
        <v>4</v>
      </c>
      <c r="CY657" s="302" t="str">
        <f t="shared" ref="CY657:CY660" si="234">IF(CX657=1,RIGHT(LEFT(CD657,2),1),"")</f>
        <v/>
      </c>
      <c r="CZ657" s="435" t="str">
        <f t="shared" si="219"/>
        <v>P9.7b</v>
      </c>
      <c r="DA657" s="330">
        <f>'Forside og oppsummering'!$E$23</f>
        <v>0</v>
      </c>
      <c r="DB657" s="302" t="str">
        <f t="shared" si="220"/>
        <v>Prosjekt 9</v>
      </c>
      <c r="DC657" s="330" t="str">
        <f t="shared" si="221"/>
        <v>Budsjett for tjenesteutviklingsprosjekt 9.</v>
      </c>
      <c r="DD657" s="431" t="str">
        <f t="shared" si="222"/>
        <v>P9.7b</v>
      </c>
      <c r="DE657" s="302" t="str">
        <f t="shared" si="223"/>
        <v>P_.7b</v>
      </c>
      <c r="DF657" s="302" t="str">
        <f t="shared" si="224"/>
        <v>Andre inntekter</v>
      </c>
      <c r="DG657" s="328">
        <v>0</v>
      </c>
      <c r="DH657" s="328">
        <v>0</v>
      </c>
      <c r="DI657" s="328">
        <v>0</v>
      </c>
      <c r="DJ657" s="328">
        <v>0</v>
      </c>
      <c r="DK657" s="328">
        <v>0</v>
      </c>
      <c r="DL657" s="328">
        <v>0</v>
      </c>
      <c r="DM657" s="328">
        <v>0</v>
      </c>
      <c r="DN657" s="328">
        <v>0</v>
      </c>
      <c r="DO657" s="328" t="str">
        <v>20230131_1336</v>
      </c>
      <c r="DP657" s="328">
        <v>4</v>
      </c>
    </row>
    <row r="658" spans="82:120" x14ac:dyDescent="0.3">
      <c r="CD658" s="329"/>
      <c r="CE658" s="329" t="str">
        <f>_xlfn.CONCAT(CD655,"c")</f>
        <v>P9.7c</v>
      </c>
      <c r="CF658" s="275" t="s">
        <v>224</v>
      </c>
      <c r="CG658" s="329"/>
      <c r="CH658" s="329"/>
      <c r="CI658" s="329">
        <f>'Prosjekt 9'!$F$73</f>
        <v>0</v>
      </c>
      <c r="CJ658" s="329">
        <f>'Prosjekt 9'!$I$73</f>
        <v>0</v>
      </c>
      <c r="CK658" s="329"/>
      <c r="CL658" s="329"/>
      <c r="CM658" s="329">
        <f>'Prosjekt 9'!$J$73</f>
        <v>0</v>
      </c>
      <c r="CN658" s="329"/>
      <c r="CO658" s="319" t="b">
        <f t="shared" si="227"/>
        <v>0</v>
      </c>
      <c r="CP658" s="319" t="b">
        <f t="shared" si="228"/>
        <v>0</v>
      </c>
      <c r="CQ658" s="319" t="b">
        <f t="shared" si="229"/>
        <v>1</v>
      </c>
      <c r="CR658" s="319" t="b">
        <f t="shared" si="225"/>
        <v>0</v>
      </c>
      <c r="CS658" s="430" t="b">
        <f t="shared" si="226"/>
        <v>0</v>
      </c>
      <c r="CT658" s="302" t="str">
        <f t="shared" si="230"/>
        <v/>
      </c>
      <c r="CU658" s="302" t="b">
        <f t="shared" si="231"/>
        <v>1</v>
      </c>
      <c r="CV658" s="319" t="b">
        <f t="shared" si="232"/>
        <v>0</v>
      </c>
      <c r="CW658" s="302" t="str">
        <f>'Forside og oppsummering'!$K$2</f>
        <v>20230131_1336</v>
      </c>
      <c r="CX658" s="302">
        <f t="shared" si="233"/>
        <v>7</v>
      </c>
      <c r="CY658" s="302" t="str">
        <f t="shared" si="234"/>
        <v/>
      </c>
      <c r="CZ658" s="435" t="str">
        <f t="shared" si="219"/>
        <v>P9.7c</v>
      </c>
      <c r="DA658" s="330">
        <f>'Forside og oppsummering'!$E$23</f>
        <v>0</v>
      </c>
      <c r="DB658" s="302" t="str">
        <f t="shared" si="220"/>
        <v>Prosjekt 9</v>
      </c>
      <c r="DC658" s="330" t="str">
        <f t="shared" si="221"/>
        <v>Budsjett for tjenesteutviklingsprosjekt 9.</v>
      </c>
      <c r="DD658" s="431" t="str">
        <f t="shared" si="222"/>
        <v>P9.7c</v>
      </c>
      <c r="DE658" s="302" t="str">
        <f t="shared" si="223"/>
        <v>P_.7c</v>
      </c>
      <c r="DF658" s="302" t="str">
        <f t="shared" si="224"/>
        <v>Søknad</v>
      </c>
      <c r="DG658" s="328">
        <v>0</v>
      </c>
      <c r="DH658" s="328">
        <v>0</v>
      </c>
      <c r="DI658" s="328">
        <v>0</v>
      </c>
      <c r="DJ658" s="328">
        <v>0</v>
      </c>
      <c r="DK658" s="328">
        <v>0</v>
      </c>
      <c r="DL658" s="328">
        <v>0</v>
      </c>
      <c r="DM658" s="328">
        <v>0</v>
      </c>
      <c r="DN658" s="328">
        <v>0</v>
      </c>
      <c r="DO658" s="328" t="str">
        <v>20230131_1336</v>
      </c>
      <c r="DP658" s="328">
        <v>7</v>
      </c>
    </row>
    <row r="659" spans="82:120" x14ac:dyDescent="0.3">
      <c r="CD659" s="329"/>
      <c r="CE659" s="329" t="str">
        <f>CD655</f>
        <v>P9.7</v>
      </c>
      <c r="CF659" s="275" t="s">
        <v>817</v>
      </c>
      <c r="CG659" s="329"/>
      <c r="CH659" s="329"/>
      <c r="CI659" s="329"/>
      <c r="CJ659" s="329"/>
      <c r="CK659" s="329"/>
      <c r="CL659" s="329"/>
      <c r="CM659" s="329"/>
      <c r="CN659" s="329"/>
      <c r="CO659" s="319" t="b">
        <f t="shared" si="227"/>
        <v>0</v>
      </c>
      <c r="CP659" s="319" t="b">
        <f t="shared" si="228"/>
        <v>1</v>
      </c>
      <c r="CQ659" s="319" t="b">
        <f t="shared" si="229"/>
        <v>0</v>
      </c>
      <c r="CR659" s="319" t="b">
        <f t="shared" si="225"/>
        <v>0</v>
      </c>
      <c r="CS659" s="430" t="b">
        <f t="shared" si="226"/>
        <v>0</v>
      </c>
      <c r="CT659" s="302" t="str">
        <f t="shared" si="230"/>
        <v/>
      </c>
      <c r="CU659" s="302" t="b">
        <f t="shared" si="231"/>
        <v>1</v>
      </c>
      <c r="CV659" s="319" t="b">
        <f t="shared" si="232"/>
        <v>0</v>
      </c>
      <c r="CW659" s="302" t="str">
        <f>'Forside og oppsummering'!$K$2</f>
        <v>20230131_1336</v>
      </c>
      <c r="CX659" s="302">
        <f t="shared" si="233"/>
        <v>5</v>
      </c>
      <c r="CY659" s="302" t="str">
        <f t="shared" si="234"/>
        <v/>
      </c>
      <c r="CZ659" s="435" t="str">
        <f t="shared" si="219"/>
        <v>P9.7</v>
      </c>
      <c r="DA659" s="330">
        <f>'Forside og oppsummering'!$E$23</f>
        <v>0</v>
      </c>
      <c r="DB659" s="302" t="str">
        <f t="shared" si="220"/>
        <v>Prosjekt 9</v>
      </c>
      <c r="DC659" s="330" t="str">
        <f t="shared" si="221"/>
        <v>Budsjett for tjenesteutviklingsprosjekt 9.</v>
      </c>
      <c r="DD659" s="431" t="str">
        <f t="shared" si="222"/>
        <v>P9.7_saksbehandlerkommentar</v>
      </c>
      <c r="DE659" s="302" t="str">
        <f t="shared" si="223"/>
        <v>P_.7_saksbehandlerkommentar</v>
      </c>
      <c r="DF659" s="302" t="str">
        <f t="shared" si="224"/>
        <v>Eventuell tilbakemelding fra saksbehandler til kommunen angående tjenesteutviklingsprosjektet. (Det som skrives her fremkommer på tilskuddsbrevet til kommunen)</v>
      </c>
      <c r="DG659" s="328">
        <v>0</v>
      </c>
      <c r="DH659" s="328">
        <v>0</v>
      </c>
      <c r="DI659" s="328">
        <v>0</v>
      </c>
      <c r="DJ659" s="328">
        <v>0</v>
      </c>
      <c r="DK659" s="328">
        <v>0</v>
      </c>
      <c r="DL659" s="328">
        <v>0</v>
      </c>
      <c r="DM659" s="328">
        <v>0</v>
      </c>
      <c r="DN659" s="328">
        <v>0</v>
      </c>
      <c r="DO659" s="328" t="str">
        <v>20230131_1336</v>
      </c>
      <c r="DP659" s="328">
        <v>5</v>
      </c>
    </row>
    <row r="660" spans="82:120" x14ac:dyDescent="0.3">
      <c r="CD660" s="329"/>
      <c r="CE660" s="329" t="str">
        <f>CD655</f>
        <v>P9.7</v>
      </c>
      <c r="CF660" s="329"/>
      <c r="CG660" s="329"/>
      <c r="CH660" s="329"/>
      <c r="CI660" s="329"/>
      <c r="CJ660" s="329"/>
      <c r="CK660" s="329"/>
      <c r="CL660" s="329"/>
      <c r="CM660" s="329"/>
      <c r="CN660" s="329"/>
      <c r="CO660" s="319" t="b">
        <f t="shared" si="227"/>
        <v>0</v>
      </c>
      <c r="CP660" s="319" t="b">
        <f t="shared" si="228"/>
        <v>1</v>
      </c>
      <c r="CQ660" s="319" t="b">
        <f t="shared" si="229"/>
        <v>0</v>
      </c>
      <c r="CR660" s="319" t="b">
        <f t="shared" si="225"/>
        <v>1</v>
      </c>
      <c r="CS660" s="430" t="b">
        <f t="shared" si="226"/>
        <v>1</v>
      </c>
      <c r="CT660" s="302" t="str">
        <f t="shared" si="230"/>
        <v/>
      </c>
      <c r="CU660" s="302" t="b">
        <f t="shared" si="231"/>
        <v>1</v>
      </c>
      <c r="CV660" s="319" t="b">
        <f t="shared" si="232"/>
        <v>0</v>
      </c>
      <c r="CW660" s="302" t="str">
        <f>'Forside og oppsummering'!$K$2</f>
        <v>20230131_1336</v>
      </c>
      <c r="CX660" s="302">
        <f t="shared" si="233"/>
        <v>6</v>
      </c>
      <c r="CY660" s="302" t="str">
        <f t="shared" si="234"/>
        <v/>
      </c>
      <c r="CZ660" s="435" t="str">
        <f t="shared" si="219"/>
        <v>P9.7</v>
      </c>
      <c r="DA660" s="330">
        <f>'Forside og oppsummering'!$E$23</f>
        <v>0</v>
      </c>
      <c r="DB660" s="302" t="str">
        <f t="shared" si="220"/>
        <v>Prosjekt 9</v>
      </c>
      <c r="DC660" s="330" t="str">
        <f t="shared" si="221"/>
        <v>Budsjett for tjenesteutviklingsprosjekt 9.</v>
      </c>
      <c r="DD660" s="431" t="str">
        <f t="shared" si="222"/>
        <v>P9.7_end</v>
      </c>
      <c r="DE660" s="302" t="str">
        <f t="shared" si="223"/>
        <v>P_.7_end</v>
      </c>
      <c r="DF660" s="302" t="str">
        <f t="shared" si="224"/>
        <v/>
      </c>
      <c r="DG660" s="328">
        <v>0</v>
      </c>
      <c r="DH660" s="328">
        <v>0</v>
      </c>
      <c r="DI660" s="328">
        <v>0</v>
      </c>
      <c r="DJ660" s="328">
        <v>0</v>
      </c>
      <c r="DK660" s="328">
        <v>0</v>
      </c>
      <c r="DL660" s="328">
        <v>0</v>
      </c>
      <c r="DM660" s="328">
        <v>0</v>
      </c>
      <c r="DN660" s="328">
        <v>0</v>
      </c>
      <c r="DO660" s="328" t="str">
        <v>20230131_1336</v>
      </c>
      <c r="DP660" s="328">
        <v>6</v>
      </c>
    </row>
    <row r="661" spans="82:120" x14ac:dyDescent="0.3">
      <c r="DB661" s="302" t="str">
        <f t="shared" ref="DB661:DB708" si="235">IF(CY661="",DB660,_xlfn.CONCAT($CY$2," ",CY661))</f>
        <v>Prosjekt 9</v>
      </c>
      <c r="DG661" s="328">
        <v>0</v>
      </c>
      <c r="DH661" s="328">
        <v>0</v>
      </c>
      <c r="DI661" s="328">
        <v>0</v>
      </c>
      <c r="DJ661" s="328">
        <v>0</v>
      </c>
      <c r="DK661" s="328">
        <v>0</v>
      </c>
      <c r="DL661" s="328">
        <v>0</v>
      </c>
      <c r="DM661" s="328">
        <v>0</v>
      </c>
      <c r="DN661" s="328">
        <v>0</v>
      </c>
      <c r="DO661" s="328">
        <v>0</v>
      </c>
      <c r="DP661" s="328">
        <v>0</v>
      </c>
    </row>
    <row r="662" spans="82:120" x14ac:dyDescent="0.3">
      <c r="DB662" s="302" t="str">
        <f t="shared" si="235"/>
        <v>Prosjekt 9</v>
      </c>
      <c r="DG662" s="328">
        <v>0</v>
      </c>
      <c r="DH662" s="328">
        <v>0</v>
      </c>
      <c r="DI662" s="328">
        <v>0</v>
      </c>
      <c r="DJ662" s="328">
        <v>0</v>
      </c>
      <c r="DK662" s="328">
        <v>0</v>
      </c>
      <c r="DL662" s="328">
        <v>0</v>
      </c>
      <c r="DM662" s="328">
        <v>0</v>
      </c>
      <c r="DN662" s="328">
        <v>0</v>
      </c>
      <c r="DO662" s="328">
        <v>0</v>
      </c>
      <c r="DP662" s="328">
        <v>0</v>
      </c>
    </row>
    <row r="663" spans="82:120" x14ac:dyDescent="0.3">
      <c r="DB663" s="302" t="str">
        <f t="shared" si="235"/>
        <v>Prosjekt 9</v>
      </c>
      <c r="DG663" s="328">
        <v>0</v>
      </c>
      <c r="DH663" s="328">
        <v>0</v>
      </c>
      <c r="DI663" s="328">
        <v>0</v>
      </c>
      <c r="DJ663" s="328">
        <v>0</v>
      </c>
      <c r="DK663" s="328">
        <v>0</v>
      </c>
      <c r="DL663" s="328">
        <v>0</v>
      </c>
      <c r="DM663" s="328">
        <v>0</v>
      </c>
      <c r="DN663" s="328">
        <v>0</v>
      </c>
      <c r="DO663" s="328">
        <v>0</v>
      </c>
      <c r="DP663" s="328">
        <v>0</v>
      </c>
    </row>
    <row r="664" spans="82:120" x14ac:dyDescent="0.3">
      <c r="DB664" s="302" t="str">
        <f t="shared" si="235"/>
        <v>Prosjekt 9</v>
      </c>
      <c r="DG664" s="328">
        <v>0</v>
      </c>
      <c r="DH664" s="328">
        <v>0</v>
      </c>
      <c r="DI664" s="328">
        <v>0</v>
      </c>
      <c r="DJ664" s="328">
        <v>0</v>
      </c>
      <c r="DK664" s="328">
        <v>0</v>
      </c>
      <c r="DL664" s="328">
        <v>0</v>
      </c>
      <c r="DM664" s="328">
        <v>0</v>
      </c>
      <c r="DN664" s="328">
        <v>0</v>
      </c>
      <c r="DO664" s="328">
        <v>0</v>
      </c>
      <c r="DP664" s="328">
        <v>0</v>
      </c>
    </row>
    <row r="665" spans="82:120" x14ac:dyDescent="0.3">
      <c r="DB665" s="302" t="str">
        <f t="shared" si="235"/>
        <v>Prosjekt 9</v>
      </c>
      <c r="DG665" s="328">
        <v>0</v>
      </c>
      <c r="DH665" s="328">
        <v>0</v>
      </c>
      <c r="DI665" s="328">
        <v>0</v>
      </c>
      <c r="DJ665" s="328">
        <v>0</v>
      </c>
      <c r="DK665" s="328">
        <v>0</v>
      </c>
      <c r="DL665" s="328">
        <v>0</v>
      </c>
      <c r="DM665" s="328">
        <v>0</v>
      </c>
      <c r="DN665" s="328">
        <v>0</v>
      </c>
      <c r="DO665" s="328">
        <v>0</v>
      </c>
      <c r="DP665" s="328">
        <v>0</v>
      </c>
    </row>
    <row r="666" spans="82:120" x14ac:dyDescent="0.3">
      <c r="DB666" s="302" t="str">
        <f t="shared" si="235"/>
        <v>Prosjekt 9</v>
      </c>
      <c r="DG666" s="328">
        <v>0</v>
      </c>
      <c r="DH666" s="328">
        <v>0</v>
      </c>
      <c r="DI666" s="328">
        <v>0</v>
      </c>
      <c r="DJ666" s="328">
        <v>0</v>
      </c>
      <c r="DK666" s="328">
        <v>0</v>
      </c>
      <c r="DL666" s="328">
        <v>0</v>
      </c>
      <c r="DM666" s="328">
        <v>0</v>
      </c>
      <c r="DN666" s="328">
        <v>0</v>
      </c>
      <c r="DO666" s="328">
        <v>0</v>
      </c>
      <c r="DP666" s="328">
        <v>0</v>
      </c>
    </row>
    <row r="667" spans="82:120" x14ac:dyDescent="0.3">
      <c r="DB667" s="302" t="str">
        <f t="shared" si="235"/>
        <v>Prosjekt 9</v>
      </c>
      <c r="DG667" s="328">
        <v>0</v>
      </c>
      <c r="DH667" s="328">
        <v>0</v>
      </c>
      <c r="DI667" s="328">
        <v>0</v>
      </c>
      <c r="DJ667" s="328">
        <v>0</v>
      </c>
      <c r="DK667" s="328">
        <v>0</v>
      </c>
      <c r="DL667" s="328">
        <v>0</v>
      </c>
      <c r="DM667" s="328">
        <v>0</v>
      </c>
      <c r="DN667" s="328">
        <v>0</v>
      </c>
      <c r="DO667" s="328">
        <v>0</v>
      </c>
      <c r="DP667" s="328">
        <v>0</v>
      </c>
    </row>
    <row r="668" spans="82:120" x14ac:dyDescent="0.3">
      <c r="DB668" s="302" t="str">
        <f t="shared" si="235"/>
        <v>Prosjekt 9</v>
      </c>
      <c r="DG668" s="328">
        <v>0</v>
      </c>
      <c r="DH668" s="328">
        <v>0</v>
      </c>
      <c r="DI668" s="328">
        <v>0</v>
      </c>
      <c r="DJ668" s="328">
        <v>0</v>
      </c>
      <c r="DK668" s="328">
        <v>0</v>
      </c>
      <c r="DL668" s="328">
        <v>0</v>
      </c>
      <c r="DM668" s="328">
        <v>0</v>
      </c>
      <c r="DN668" s="328">
        <v>0</v>
      </c>
      <c r="DO668" s="328">
        <v>0</v>
      </c>
      <c r="DP668" s="328">
        <v>0</v>
      </c>
    </row>
    <row r="669" spans="82:120" x14ac:dyDescent="0.3">
      <c r="DB669" s="302" t="str">
        <f t="shared" si="235"/>
        <v>Prosjekt 9</v>
      </c>
      <c r="DG669" s="328">
        <v>0</v>
      </c>
      <c r="DH669" s="328">
        <v>0</v>
      </c>
      <c r="DI669" s="328">
        <v>0</v>
      </c>
      <c r="DJ669" s="328">
        <v>0</v>
      </c>
      <c r="DK669" s="328">
        <v>0</v>
      </c>
      <c r="DL669" s="328">
        <v>0</v>
      </c>
      <c r="DM669" s="328">
        <v>0</v>
      </c>
      <c r="DN669" s="328">
        <v>0</v>
      </c>
      <c r="DO669" s="328">
        <v>0</v>
      </c>
      <c r="DP669" s="328">
        <v>0</v>
      </c>
    </row>
    <row r="670" spans="82:120" x14ac:dyDescent="0.3">
      <c r="DB670" s="302" t="str">
        <f t="shared" si="235"/>
        <v>Prosjekt 9</v>
      </c>
      <c r="DG670" s="328">
        <v>0</v>
      </c>
      <c r="DH670" s="328">
        <v>0</v>
      </c>
      <c r="DI670" s="328">
        <v>0</v>
      </c>
      <c r="DJ670" s="328">
        <v>0</v>
      </c>
      <c r="DK670" s="328">
        <v>0</v>
      </c>
      <c r="DL670" s="328">
        <v>0</v>
      </c>
      <c r="DM670" s="328">
        <v>0</v>
      </c>
      <c r="DN670" s="328">
        <v>0</v>
      </c>
      <c r="DO670" s="328">
        <v>0</v>
      </c>
      <c r="DP670" s="328">
        <v>0</v>
      </c>
    </row>
    <row r="671" spans="82:120" x14ac:dyDescent="0.3">
      <c r="DB671" s="302" t="str">
        <f t="shared" si="235"/>
        <v>Prosjekt 9</v>
      </c>
      <c r="DG671" s="328">
        <v>0</v>
      </c>
      <c r="DH671" s="328">
        <v>0</v>
      </c>
      <c r="DI671" s="328">
        <v>0</v>
      </c>
      <c r="DJ671" s="328">
        <v>0</v>
      </c>
      <c r="DK671" s="328">
        <v>0</v>
      </c>
      <c r="DL671" s="328">
        <v>0</v>
      </c>
      <c r="DM671" s="328">
        <v>0</v>
      </c>
      <c r="DN671" s="328">
        <v>0</v>
      </c>
      <c r="DO671" s="328">
        <v>0</v>
      </c>
      <c r="DP671" s="328">
        <v>0</v>
      </c>
    </row>
    <row r="672" spans="82:120" x14ac:dyDescent="0.3">
      <c r="DB672" s="302" t="str">
        <f t="shared" si="235"/>
        <v>Prosjekt 9</v>
      </c>
      <c r="DG672" s="328">
        <v>0</v>
      </c>
      <c r="DH672" s="328">
        <v>0</v>
      </c>
      <c r="DI672" s="328">
        <v>0</v>
      </c>
      <c r="DJ672" s="328">
        <v>0</v>
      </c>
      <c r="DK672" s="328">
        <v>0</v>
      </c>
      <c r="DL672" s="328">
        <v>0</v>
      </c>
      <c r="DM672" s="328">
        <v>0</v>
      </c>
      <c r="DN672" s="328">
        <v>0</v>
      </c>
      <c r="DO672" s="328">
        <v>0</v>
      </c>
      <c r="DP672" s="328">
        <v>0</v>
      </c>
    </row>
    <row r="673" spans="106:120" x14ac:dyDescent="0.3">
      <c r="DB673" s="302" t="str">
        <f t="shared" si="235"/>
        <v>Prosjekt 9</v>
      </c>
      <c r="DG673" s="328">
        <v>0</v>
      </c>
      <c r="DH673" s="328">
        <v>0</v>
      </c>
      <c r="DI673" s="328">
        <v>0</v>
      </c>
      <c r="DJ673" s="328">
        <v>0</v>
      </c>
      <c r="DK673" s="328">
        <v>0</v>
      </c>
      <c r="DL673" s="328">
        <v>0</v>
      </c>
      <c r="DM673" s="328">
        <v>0</v>
      </c>
      <c r="DN673" s="328">
        <v>0</v>
      </c>
      <c r="DO673" s="328">
        <v>0</v>
      </c>
      <c r="DP673" s="328">
        <v>0</v>
      </c>
    </row>
    <row r="674" spans="106:120" x14ac:dyDescent="0.3">
      <c r="DB674" s="302" t="str">
        <f t="shared" si="235"/>
        <v>Prosjekt 9</v>
      </c>
      <c r="DG674" s="328">
        <v>0</v>
      </c>
      <c r="DH674" s="328">
        <v>0</v>
      </c>
      <c r="DI674" s="328">
        <v>0</v>
      </c>
      <c r="DJ674" s="328">
        <v>0</v>
      </c>
      <c r="DK674" s="328">
        <v>0</v>
      </c>
      <c r="DL674" s="328">
        <v>0</v>
      </c>
      <c r="DM674" s="328">
        <v>0</v>
      </c>
      <c r="DN674" s="328">
        <v>0</v>
      </c>
      <c r="DO674" s="328">
        <v>0</v>
      </c>
      <c r="DP674" s="328">
        <v>0</v>
      </c>
    </row>
    <row r="675" spans="106:120" x14ac:dyDescent="0.3">
      <c r="DB675" s="302" t="str">
        <f t="shared" si="235"/>
        <v>Prosjekt 9</v>
      </c>
      <c r="DG675" s="328">
        <v>0</v>
      </c>
      <c r="DH675" s="328">
        <v>0</v>
      </c>
      <c r="DI675" s="328">
        <v>0</v>
      </c>
      <c r="DJ675" s="328">
        <v>0</v>
      </c>
      <c r="DK675" s="328">
        <v>0</v>
      </c>
      <c r="DL675" s="328">
        <v>0</v>
      </c>
      <c r="DM675" s="328">
        <v>0</v>
      </c>
      <c r="DN675" s="328">
        <v>0</v>
      </c>
      <c r="DO675" s="328">
        <v>0</v>
      </c>
      <c r="DP675" s="328">
        <v>0</v>
      </c>
    </row>
    <row r="676" spans="106:120" x14ac:dyDescent="0.3">
      <c r="DB676" s="302" t="str">
        <f t="shared" si="235"/>
        <v>Prosjekt 9</v>
      </c>
      <c r="DG676" s="328">
        <v>0</v>
      </c>
      <c r="DH676" s="328">
        <v>0</v>
      </c>
      <c r="DI676" s="328">
        <v>0</v>
      </c>
      <c r="DJ676" s="328">
        <v>0</v>
      </c>
      <c r="DK676" s="328">
        <v>0</v>
      </c>
      <c r="DL676" s="328">
        <v>0</v>
      </c>
      <c r="DM676" s="328">
        <v>0</v>
      </c>
      <c r="DN676" s="328">
        <v>0</v>
      </c>
      <c r="DO676" s="328">
        <v>0</v>
      </c>
      <c r="DP676" s="328">
        <v>0</v>
      </c>
    </row>
    <row r="677" spans="106:120" x14ac:dyDescent="0.3">
      <c r="DB677" s="302" t="str">
        <f t="shared" si="235"/>
        <v>Prosjekt 9</v>
      </c>
      <c r="DG677" s="328">
        <v>0</v>
      </c>
      <c r="DH677" s="328">
        <v>0</v>
      </c>
      <c r="DI677" s="328">
        <v>0</v>
      </c>
      <c r="DJ677" s="328">
        <v>0</v>
      </c>
      <c r="DK677" s="328">
        <v>0</v>
      </c>
      <c r="DL677" s="328">
        <v>0</v>
      </c>
      <c r="DM677" s="328">
        <v>0</v>
      </c>
      <c r="DN677" s="328">
        <v>0</v>
      </c>
      <c r="DO677" s="328">
        <v>0</v>
      </c>
      <c r="DP677" s="328">
        <v>0</v>
      </c>
    </row>
    <row r="678" spans="106:120" x14ac:dyDescent="0.3">
      <c r="DB678" s="302" t="str">
        <f t="shared" si="235"/>
        <v>Prosjekt 9</v>
      </c>
      <c r="DG678" s="328">
        <v>0</v>
      </c>
      <c r="DH678" s="328">
        <v>0</v>
      </c>
      <c r="DI678" s="328">
        <v>0</v>
      </c>
      <c r="DJ678" s="328">
        <v>0</v>
      </c>
      <c r="DK678" s="328">
        <v>0</v>
      </c>
      <c r="DL678" s="328">
        <v>0</v>
      </c>
      <c r="DM678" s="328">
        <v>0</v>
      </c>
      <c r="DN678" s="328">
        <v>0</v>
      </c>
      <c r="DO678" s="328">
        <v>0</v>
      </c>
      <c r="DP678" s="328">
        <v>0</v>
      </c>
    </row>
    <row r="679" spans="106:120" x14ac:dyDescent="0.3">
      <c r="DB679" s="302" t="str">
        <f t="shared" si="235"/>
        <v>Prosjekt 9</v>
      </c>
      <c r="DG679" s="328">
        <v>0</v>
      </c>
      <c r="DH679" s="328">
        <v>0</v>
      </c>
      <c r="DI679" s="328">
        <v>0</v>
      </c>
      <c r="DJ679" s="328">
        <v>0</v>
      </c>
      <c r="DK679" s="328">
        <v>0</v>
      </c>
      <c r="DL679" s="328">
        <v>0</v>
      </c>
      <c r="DM679" s="328">
        <v>0</v>
      </c>
      <c r="DN679" s="328">
        <v>0</v>
      </c>
      <c r="DO679" s="328">
        <v>0</v>
      </c>
      <c r="DP679" s="328">
        <v>0</v>
      </c>
    </row>
    <row r="680" spans="106:120" x14ac:dyDescent="0.3">
      <c r="DB680" s="302" t="str">
        <f t="shared" si="235"/>
        <v>Prosjekt 9</v>
      </c>
      <c r="DG680" s="328">
        <v>0</v>
      </c>
      <c r="DH680" s="328">
        <v>0</v>
      </c>
      <c r="DI680" s="328">
        <v>0</v>
      </c>
      <c r="DJ680" s="328">
        <v>0</v>
      </c>
      <c r="DK680" s="328">
        <v>0</v>
      </c>
      <c r="DL680" s="328">
        <v>0</v>
      </c>
      <c r="DM680" s="328">
        <v>0</v>
      </c>
      <c r="DN680" s="328">
        <v>0</v>
      </c>
      <c r="DO680" s="328">
        <v>0</v>
      </c>
      <c r="DP680" s="328">
        <v>0</v>
      </c>
    </row>
    <row r="681" spans="106:120" x14ac:dyDescent="0.3">
      <c r="DB681" s="302" t="str">
        <f t="shared" si="235"/>
        <v>Prosjekt 9</v>
      </c>
      <c r="DG681" s="328">
        <v>0</v>
      </c>
      <c r="DH681" s="328">
        <v>0</v>
      </c>
      <c r="DI681" s="328">
        <v>0</v>
      </c>
      <c r="DJ681" s="328">
        <v>0</v>
      </c>
      <c r="DK681" s="328">
        <v>0</v>
      </c>
      <c r="DL681" s="328">
        <v>0</v>
      </c>
      <c r="DM681" s="328">
        <v>0</v>
      </c>
      <c r="DN681" s="328">
        <v>0</v>
      </c>
      <c r="DO681" s="328">
        <v>0</v>
      </c>
      <c r="DP681" s="328">
        <v>0</v>
      </c>
    </row>
    <row r="682" spans="106:120" x14ac:dyDescent="0.3">
      <c r="DB682" s="302" t="str">
        <f t="shared" si="235"/>
        <v>Prosjekt 9</v>
      </c>
      <c r="DG682" s="328">
        <v>0</v>
      </c>
      <c r="DH682" s="328">
        <v>0</v>
      </c>
      <c r="DI682" s="328">
        <v>0</v>
      </c>
      <c r="DJ682" s="328">
        <v>0</v>
      </c>
      <c r="DK682" s="328">
        <v>0</v>
      </c>
      <c r="DL682" s="328">
        <v>0</v>
      </c>
      <c r="DM682" s="328">
        <v>0</v>
      </c>
      <c r="DN682" s="328">
        <v>0</v>
      </c>
      <c r="DO682" s="328">
        <v>0</v>
      </c>
      <c r="DP682" s="328">
        <v>0</v>
      </c>
    </row>
    <row r="683" spans="106:120" x14ac:dyDescent="0.3">
      <c r="DB683" s="302" t="str">
        <f t="shared" si="235"/>
        <v>Prosjekt 9</v>
      </c>
      <c r="DG683" s="328">
        <v>0</v>
      </c>
      <c r="DH683" s="328">
        <v>0</v>
      </c>
      <c r="DI683" s="328">
        <v>0</v>
      </c>
      <c r="DJ683" s="328">
        <v>0</v>
      </c>
      <c r="DK683" s="328">
        <v>0</v>
      </c>
      <c r="DL683" s="328">
        <v>0</v>
      </c>
      <c r="DM683" s="328">
        <v>0</v>
      </c>
      <c r="DN683" s="328">
        <v>0</v>
      </c>
      <c r="DO683" s="328">
        <v>0</v>
      </c>
      <c r="DP683" s="328">
        <v>0</v>
      </c>
    </row>
    <row r="684" spans="106:120" x14ac:dyDescent="0.3">
      <c r="DB684" s="302" t="str">
        <f t="shared" si="235"/>
        <v>Prosjekt 9</v>
      </c>
      <c r="DG684" s="328">
        <v>0</v>
      </c>
      <c r="DH684" s="328">
        <v>0</v>
      </c>
      <c r="DI684" s="328">
        <v>0</v>
      </c>
      <c r="DJ684" s="328">
        <v>0</v>
      </c>
      <c r="DK684" s="328">
        <v>0</v>
      </c>
      <c r="DL684" s="328">
        <v>0</v>
      </c>
      <c r="DM684" s="328">
        <v>0</v>
      </c>
      <c r="DN684" s="328">
        <v>0</v>
      </c>
      <c r="DO684" s="328">
        <v>0</v>
      </c>
      <c r="DP684" s="328">
        <v>0</v>
      </c>
    </row>
    <row r="685" spans="106:120" x14ac:dyDescent="0.3">
      <c r="DB685" s="302" t="str">
        <f t="shared" si="235"/>
        <v>Prosjekt 9</v>
      </c>
      <c r="DG685" s="328">
        <v>0</v>
      </c>
      <c r="DH685" s="328">
        <v>0</v>
      </c>
      <c r="DI685" s="328">
        <v>0</v>
      </c>
      <c r="DJ685" s="328">
        <v>0</v>
      </c>
      <c r="DK685" s="328">
        <v>0</v>
      </c>
      <c r="DL685" s="328">
        <v>0</v>
      </c>
      <c r="DM685" s="328">
        <v>0</v>
      </c>
      <c r="DN685" s="328">
        <v>0</v>
      </c>
      <c r="DO685" s="328">
        <v>0</v>
      </c>
      <c r="DP685" s="328">
        <v>0</v>
      </c>
    </row>
    <row r="686" spans="106:120" x14ac:dyDescent="0.3">
      <c r="DB686" s="302" t="str">
        <f t="shared" si="235"/>
        <v>Prosjekt 9</v>
      </c>
      <c r="DG686" s="328">
        <v>0</v>
      </c>
      <c r="DH686" s="328">
        <v>0</v>
      </c>
      <c r="DI686" s="328">
        <v>0</v>
      </c>
      <c r="DJ686" s="328">
        <v>0</v>
      </c>
      <c r="DK686" s="328">
        <v>0</v>
      </c>
      <c r="DL686" s="328">
        <v>0</v>
      </c>
      <c r="DM686" s="328">
        <v>0</v>
      </c>
      <c r="DN686" s="328">
        <v>0</v>
      </c>
      <c r="DO686" s="328">
        <v>0</v>
      </c>
      <c r="DP686" s="328">
        <v>0</v>
      </c>
    </row>
    <row r="687" spans="106:120" x14ac:dyDescent="0.3">
      <c r="DB687" s="302" t="str">
        <f t="shared" si="235"/>
        <v>Prosjekt 9</v>
      </c>
      <c r="DG687" s="328">
        <v>0</v>
      </c>
      <c r="DH687" s="328">
        <v>0</v>
      </c>
      <c r="DI687" s="328">
        <v>0</v>
      </c>
      <c r="DJ687" s="328">
        <v>0</v>
      </c>
      <c r="DK687" s="328">
        <v>0</v>
      </c>
      <c r="DL687" s="328">
        <v>0</v>
      </c>
      <c r="DM687" s="328">
        <v>0</v>
      </c>
      <c r="DN687" s="328">
        <v>0</v>
      </c>
      <c r="DO687" s="328">
        <v>0</v>
      </c>
      <c r="DP687" s="328">
        <v>0</v>
      </c>
    </row>
    <row r="688" spans="106:120" x14ac:dyDescent="0.3">
      <c r="DB688" s="302" t="str">
        <f t="shared" si="235"/>
        <v>Prosjekt 9</v>
      </c>
      <c r="DG688" s="328">
        <v>0</v>
      </c>
      <c r="DH688" s="328">
        <v>0</v>
      </c>
      <c r="DI688" s="328">
        <v>0</v>
      </c>
      <c r="DJ688" s="328">
        <v>0</v>
      </c>
      <c r="DK688" s="328">
        <v>0</v>
      </c>
      <c r="DL688" s="328">
        <v>0</v>
      </c>
      <c r="DM688" s="328">
        <v>0</v>
      </c>
      <c r="DN688" s="328">
        <v>0</v>
      </c>
      <c r="DO688" s="328">
        <v>0</v>
      </c>
      <c r="DP688" s="328">
        <v>0</v>
      </c>
    </row>
    <row r="689" spans="106:120" x14ac:dyDescent="0.3">
      <c r="DB689" s="302" t="str">
        <f t="shared" si="235"/>
        <v>Prosjekt 9</v>
      </c>
      <c r="DG689" s="328">
        <v>0</v>
      </c>
      <c r="DH689" s="328">
        <v>0</v>
      </c>
      <c r="DI689" s="328">
        <v>0</v>
      </c>
      <c r="DJ689" s="328">
        <v>0</v>
      </c>
      <c r="DK689" s="328">
        <v>0</v>
      </c>
      <c r="DL689" s="328">
        <v>0</v>
      </c>
      <c r="DM689" s="328">
        <v>0</v>
      </c>
      <c r="DN689" s="328">
        <v>0</v>
      </c>
      <c r="DO689" s="328">
        <v>0</v>
      </c>
      <c r="DP689" s="328">
        <v>0</v>
      </c>
    </row>
    <row r="690" spans="106:120" x14ac:dyDescent="0.3">
      <c r="DB690" s="302" t="str">
        <f t="shared" si="235"/>
        <v>Prosjekt 9</v>
      </c>
      <c r="DG690" s="328">
        <v>0</v>
      </c>
      <c r="DH690" s="328">
        <v>0</v>
      </c>
      <c r="DI690" s="328">
        <v>0</v>
      </c>
      <c r="DJ690" s="328">
        <v>0</v>
      </c>
      <c r="DK690" s="328">
        <v>0</v>
      </c>
      <c r="DL690" s="328">
        <v>0</v>
      </c>
      <c r="DM690" s="328">
        <v>0</v>
      </c>
      <c r="DN690" s="328">
        <v>0</v>
      </c>
      <c r="DO690" s="328">
        <v>0</v>
      </c>
      <c r="DP690" s="328">
        <v>0</v>
      </c>
    </row>
    <row r="691" spans="106:120" x14ac:dyDescent="0.3">
      <c r="DB691" s="302" t="str">
        <f t="shared" si="235"/>
        <v>Prosjekt 9</v>
      </c>
      <c r="DG691" s="328">
        <v>0</v>
      </c>
      <c r="DH691" s="328">
        <v>0</v>
      </c>
      <c r="DI691" s="328">
        <v>0</v>
      </c>
      <c r="DJ691" s="328">
        <v>0</v>
      </c>
      <c r="DK691" s="328">
        <v>0</v>
      </c>
      <c r="DL691" s="328">
        <v>0</v>
      </c>
      <c r="DM691" s="328">
        <v>0</v>
      </c>
      <c r="DN691" s="328">
        <v>0</v>
      </c>
      <c r="DO691" s="328">
        <v>0</v>
      </c>
      <c r="DP691" s="328">
        <v>0</v>
      </c>
    </row>
    <row r="692" spans="106:120" x14ac:dyDescent="0.3">
      <c r="DB692" s="302" t="str">
        <f t="shared" si="235"/>
        <v>Prosjekt 9</v>
      </c>
      <c r="DG692" s="328">
        <v>0</v>
      </c>
      <c r="DH692" s="328">
        <v>0</v>
      </c>
      <c r="DI692" s="328">
        <v>0</v>
      </c>
      <c r="DJ692" s="328">
        <v>0</v>
      </c>
      <c r="DK692" s="328">
        <v>0</v>
      </c>
      <c r="DL692" s="328">
        <v>0</v>
      </c>
      <c r="DM692" s="328">
        <v>0</v>
      </c>
      <c r="DN692" s="328">
        <v>0</v>
      </c>
      <c r="DO692" s="328">
        <v>0</v>
      </c>
      <c r="DP692" s="328">
        <v>0</v>
      </c>
    </row>
    <row r="693" spans="106:120" x14ac:dyDescent="0.3">
      <c r="DB693" s="302" t="str">
        <f t="shared" si="235"/>
        <v>Prosjekt 9</v>
      </c>
      <c r="DG693" s="328">
        <v>0</v>
      </c>
      <c r="DH693" s="328">
        <v>0</v>
      </c>
      <c r="DI693" s="328">
        <v>0</v>
      </c>
      <c r="DJ693" s="328">
        <v>0</v>
      </c>
      <c r="DK693" s="328">
        <v>0</v>
      </c>
      <c r="DL693" s="328">
        <v>0</v>
      </c>
      <c r="DM693" s="328">
        <v>0</v>
      </c>
      <c r="DN693" s="328">
        <v>0</v>
      </c>
      <c r="DO693" s="328">
        <v>0</v>
      </c>
      <c r="DP693" s="328">
        <v>0</v>
      </c>
    </row>
    <row r="694" spans="106:120" x14ac:dyDescent="0.3">
      <c r="DB694" s="302" t="str">
        <f t="shared" si="235"/>
        <v>Prosjekt 9</v>
      </c>
      <c r="DG694" s="328">
        <v>0</v>
      </c>
      <c r="DH694" s="328">
        <v>0</v>
      </c>
      <c r="DI694" s="328">
        <v>0</v>
      </c>
      <c r="DJ694" s="328">
        <v>0</v>
      </c>
      <c r="DK694" s="328">
        <v>0</v>
      </c>
      <c r="DL694" s="328">
        <v>0</v>
      </c>
      <c r="DM694" s="328">
        <v>0</v>
      </c>
      <c r="DN694" s="328">
        <v>0</v>
      </c>
      <c r="DO694" s="328">
        <v>0</v>
      </c>
      <c r="DP694" s="328">
        <v>0</v>
      </c>
    </row>
    <row r="695" spans="106:120" x14ac:dyDescent="0.3">
      <c r="DB695" s="302" t="str">
        <f t="shared" si="235"/>
        <v>Prosjekt 9</v>
      </c>
      <c r="DG695" s="328">
        <v>0</v>
      </c>
      <c r="DH695" s="328">
        <v>0</v>
      </c>
      <c r="DI695" s="328">
        <v>0</v>
      </c>
      <c r="DJ695" s="328">
        <v>0</v>
      </c>
      <c r="DK695" s="328">
        <v>0</v>
      </c>
      <c r="DL695" s="328">
        <v>0</v>
      </c>
      <c r="DM695" s="328">
        <v>0</v>
      </c>
      <c r="DN695" s="328">
        <v>0</v>
      </c>
      <c r="DO695" s="328">
        <v>0</v>
      </c>
      <c r="DP695" s="328">
        <v>0</v>
      </c>
    </row>
    <row r="696" spans="106:120" x14ac:dyDescent="0.3">
      <c r="DB696" s="302" t="str">
        <f t="shared" si="235"/>
        <v>Prosjekt 9</v>
      </c>
      <c r="DG696" s="328">
        <v>0</v>
      </c>
      <c r="DH696" s="328">
        <v>0</v>
      </c>
      <c r="DI696" s="328">
        <v>0</v>
      </c>
      <c r="DJ696" s="328">
        <v>0</v>
      </c>
      <c r="DK696" s="328">
        <v>0</v>
      </c>
      <c r="DL696" s="328">
        <v>0</v>
      </c>
      <c r="DM696" s="328">
        <v>0</v>
      </c>
      <c r="DN696" s="328">
        <v>0</v>
      </c>
      <c r="DO696" s="328">
        <v>0</v>
      </c>
      <c r="DP696" s="328">
        <v>0</v>
      </c>
    </row>
    <row r="697" spans="106:120" x14ac:dyDescent="0.3">
      <c r="DB697" s="302" t="str">
        <f t="shared" si="235"/>
        <v>Prosjekt 9</v>
      </c>
      <c r="DG697" s="328">
        <v>0</v>
      </c>
      <c r="DH697" s="328">
        <v>0</v>
      </c>
      <c r="DI697" s="328">
        <v>0</v>
      </c>
      <c r="DJ697" s="328">
        <v>0</v>
      </c>
      <c r="DK697" s="328">
        <v>0</v>
      </c>
      <c r="DL697" s="328">
        <v>0</v>
      </c>
      <c r="DM697" s="328">
        <v>0</v>
      </c>
      <c r="DN697" s="328">
        <v>0</v>
      </c>
      <c r="DO697" s="328">
        <v>0</v>
      </c>
      <c r="DP697" s="328">
        <v>0</v>
      </c>
    </row>
    <row r="698" spans="106:120" x14ac:dyDescent="0.3">
      <c r="DB698" s="302" t="str">
        <f t="shared" si="235"/>
        <v>Prosjekt 9</v>
      </c>
      <c r="DG698" s="328">
        <v>0</v>
      </c>
      <c r="DH698" s="328">
        <v>0</v>
      </c>
      <c r="DI698" s="328">
        <v>0</v>
      </c>
      <c r="DJ698" s="328">
        <v>0</v>
      </c>
      <c r="DK698" s="328">
        <v>0</v>
      </c>
      <c r="DL698" s="328">
        <v>0</v>
      </c>
      <c r="DM698" s="328">
        <v>0</v>
      </c>
      <c r="DN698" s="328">
        <v>0</v>
      </c>
      <c r="DO698" s="328">
        <v>0</v>
      </c>
      <c r="DP698" s="328">
        <v>0</v>
      </c>
    </row>
    <row r="699" spans="106:120" x14ac:dyDescent="0.3">
      <c r="DB699" s="302" t="str">
        <f t="shared" si="235"/>
        <v>Prosjekt 9</v>
      </c>
      <c r="DG699" s="328">
        <v>0</v>
      </c>
      <c r="DH699" s="328">
        <v>0</v>
      </c>
      <c r="DI699" s="328">
        <v>0</v>
      </c>
      <c r="DJ699" s="328">
        <v>0</v>
      </c>
      <c r="DK699" s="328">
        <v>0</v>
      </c>
      <c r="DL699" s="328">
        <v>0</v>
      </c>
      <c r="DM699" s="328">
        <v>0</v>
      </c>
      <c r="DN699" s="328">
        <v>0</v>
      </c>
      <c r="DO699" s="328">
        <v>0</v>
      </c>
      <c r="DP699" s="328">
        <v>0</v>
      </c>
    </row>
    <row r="700" spans="106:120" x14ac:dyDescent="0.3">
      <c r="DB700" s="302" t="str">
        <f t="shared" si="235"/>
        <v>Prosjekt 9</v>
      </c>
      <c r="DG700" s="328">
        <v>0</v>
      </c>
      <c r="DH700" s="328">
        <v>0</v>
      </c>
      <c r="DI700" s="328">
        <v>0</v>
      </c>
      <c r="DJ700" s="328">
        <v>0</v>
      </c>
      <c r="DK700" s="328">
        <v>0</v>
      </c>
      <c r="DL700" s="328">
        <v>0</v>
      </c>
      <c r="DM700" s="328">
        <v>0</v>
      </c>
      <c r="DN700" s="328">
        <v>0</v>
      </c>
      <c r="DO700" s="328">
        <v>0</v>
      </c>
      <c r="DP700" s="328">
        <v>0</v>
      </c>
    </row>
    <row r="701" spans="106:120" x14ac:dyDescent="0.3">
      <c r="DB701" s="302" t="str">
        <f t="shared" si="235"/>
        <v>Prosjekt 9</v>
      </c>
    </row>
    <row r="702" spans="106:120" x14ac:dyDescent="0.3">
      <c r="DB702" s="302" t="str">
        <f t="shared" si="235"/>
        <v>Prosjekt 9</v>
      </c>
    </row>
    <row r="703" spans="106:120" x14ac:dyDescent="0.3">
      <c r="DB703" s="302" t="str">
        <f t="shared" si="235"/>
        <v>Prosjekt 9</v>
      </c>
    </row>
    <row r="704" spans="106:120" x14ac:dyDescent="0.3">
      <c r="DB704" s="302" t="str">
        <f t="shared" si="235"/>
        <v>Prosjekt 9</v>
      </c>
    </row>
    <row r="705" spans="106:106" x14ac:dyDescent="0.3">
      <c r="DB705" s="302" t="str">
        <f t="shared" si="235"/>
        <v>Prosjekt 9</v>
      </c>
    </row>
    <row r="706" spans="106:106" x14ac:dyDescent="0.3">
      <c r="DB706" s="302" t="str">
        <f t="shared" si="235"/>
        <v>Prosjekt 9</v>
      </c>
    </row>
    <row r="707" spans="106:106" x14ac:dyDescent="0.3">
      <c r="DB707" s="302" t="str">
        <f t="shared" si="235"/>
        <v>Prosjekt 9</v>
      </c>
    </row>
    <row r="708" spans="106:106" x14ac:dyDescent="0.3">
      <c r="DB708" s="302" t="str">
        <f t="shared" si="235"/>
        <v>Prosjekt 9</v>
      </c>
    </row>
    <row r="709" spans="106:106" x14ac:dyDescent="0.3">
      <c r="DB709" s="302" t="str">
        <f t="shared" ref="DB709:DB772" si="236">IF(CY709="",DB708,_xlfn.CONCAT($CY$2," ",CY709))</f>
        <v>Prosjekt 9</v>
      </c>
    </row>
    <row r="710" spans="106:106" x14ac:dyDescent="0.3">
      <c r="DB710" s="302" t="str">
        <f t="shared" si="236"/>
        <v>Prosjekt 9</v>
      </c>
    </row>
    <row r="711" spans="106:106" x14ac:dyDescent="0.3">
      <c r="DB711" s="302" t="str">
        <f t="shared" si="236"/>
        <v>Prosjekt 9</v>
      </c>
    </row>
    <row r="712" spans="106:106" x14ac:dyDescent="0.3">
      <c r="DB712" s="302" t="str">
        <f t="shared" si="236"/>
        <v>Prosjekt 9</v>
      </c>
    </row>
    <row r="713" spans="106:106" x14ac:dyDescent="0.3">
      <c r="DB713" s="302" t="str">
        <f t="shared" si="236"/>
        <v>Prosjekt 9</v>
      </c>
    </row>
    <row r="714" spans="106:106" x14ac:dyDescent="0.3">
      <c r="DB714" s="302" t="str">
        <f t="shared" si="236"/>
        <v>Prosjekt 9</v>
      </c>
    </row>
    <row r="715" spans="106:106" x14ac:dyDescent="0.3">
      <c r="DB715" s="302" t="str">
        <f t="shared" si="236"/>
        <v>Prosjekt 9</v>
      </c>
    </row>
    <row r="716" spans="106:106" x14ac:dyDescent="0.3">
      <c r="DB716" s="302" t="str">
        <f t="shared" si="236"/>
        <v>Prosjekt 9</v>
      </c>
    </row>
    <row r="717" spans="106:106" x14ac:dyDescent="0.3">
      <c r="DB717" s="302" t="str">
        <f t="shared" si="236"/>
        <v>Prosjekt 9</v>
      </c>
    </row>
    <row r="718" spans="106:106" x14ac:dyDescent="0.3">
      <c r="DB718" s="302" t="str">
        <f t="shared" si="236"/>
        <v>Prosjekt 9</v>
      </c>
    </row>
    <row r="719" spans="106:106" x14ac:dyDescent="0.3">
      <c r="DB719" s="302" t="str">
        <f t="shared" si="236"/>
        <v>Prosjekt 9</v>
      </c>
    </row>
    <row r="720" spans="106:106" x14ac:dyDescent="0.3">
      <c r="DB720" s="302" t="str">
        <f t="shared" si="236"/>
        <v>Prosjekt 9</v>
      </c>
    </row>
    <row r="721" spans="106:106" x14ac:dyDescent="0.3">
      <c r="DB721" s="302" t="str">
        <f t="shared" si="236"/>
        <v>Prosjekt 9</v>
      </c>
    </row>
    <row r="722" spans="106:106" x14ac:dyDescent="0.3">
      <c r="DB722" s="302" t="str">
        <f t="shared" si="236"/>
        <v>Prosjekt 9</v>
      </c>
    </row>
    <row r="723" spans="106:106" x14ac:dyDescent="0.3">
      <c r="DB723" s="302" t="str">
        <f t="shared" si="236"/>
        <v>Prosjekt 9</v>
      </c>
    </row>
    <row r="724" spans="106:106" x14ac:dyDescent="0.3">
      <c r="DB724" s="302" t="str">
        <f t="shared" si="236"/>
        <v>Prosjekt 9</v>
      </c>
    </row>
    <row r="725" spans="106:106" x14ac:dyDescent="0.3">
      <c r="DB725" s="302" t="str">
        <f t="shared" si="236"/>
        <v>Prosjekt 9</v>
      </c>
    </row>
    <row r="726" spans="106:106" x14ac:dyDescent="0.3">
      <c r="DB726" s="302" t="str">
        <f t="shared" si="236"/>
        <v>Prosjekt 9</v>
      </c>
    </row>
    <row r="727" spans="106:106" x14ac:dyDescent="0.3">
      <c r="DB727" s="302" t="str">
        <f t="shared" si="236"/>
        <v>Prosjekt 9</v>
      </c>
    </row>
    <row r="728" spans="106:106" x14ac:dyDescent="0.3">
      <c r="DB728" s="302" t="str">
        <f t="shared" si="236"/>
        <v>Prosjekt 9</v>
      </c>
    </row>
    <row r="729" spans="106:106" x14ac:dyDescent="0.3">
      <c r="DB729" s="302" t="str">
        <f t="shared" si="236"/>
        <v>Prosjekt 9</v>
      </c>
    </row>
    <row r="730" spans="106:106" x14ac:dyDescent="0.3">
      <c r="DB730" s="302" t="str">
        <f t="shared" si="236"/>
        <v>Prosjekt 9</v>
      </c>
    </row>
    <row r="731" spans="106:106" x14ac:dyDescent="0.3">
      <c r="DB731" s="302" t="str">
        <f t="shared" si="236"/>
        <v>Prosjekt 9</v>
      </c>
    </row>
    <row r="732" spans="106:106" x14ac:dyDescent="0.3">
      <c r="DB732" s="302" t="str">
        <f t="shared" si="236"/>
        <v>Prosjekt 9</v>
      </c>
    </row>
    <row r="733" spans="106:106" x14ac:dyDescent="0.3">
      <c r="DB733" s="302" t="str">
        <f t="shared" si="236"/>
        <v>Prosjekt 9</v>
      </c>
    </row>
    <row r="734" spans="106:106" x14ac:dyDescent="0.3">
      <c r="DB734" s="302" t="str">
        <f t="shared" si="236"/>
        <v>Prosjekt 9</v>
      </c>
    </row>
    <row r="735" spans="106:106" x14ac:dyDescent="0.3">
      <c r="DB735" s="302" t="str">
        <f t="shared" si="236"/>
        <v>Prosjekt 9</v>
      </c>
    </row>
    <row r="736" spans="106:106" x14ac:dyDescent="0.3">
      <c r="DB736" s="302" t="str">
        <f t="shared" si="236"/>
        <v>Prosjekt 9</v>
      </c>
    </row>
    <row r="737" spans="106:106" x14ac:dyDescent="0.3">
      <c r="DB737" s="302" t="str">
        <f t="shared" si="236"/>
        <v>Prosjekt 9</v>
      </c>
    </row>
    <row r="738" spans="106:106" x14ac:dyDescent="0.3">
      <c r="DB738" s="302" t="str">
        <f t="shared" si="236"/>
        <v>Prosjekt 9</v>
      </c>
    </row>
    <row r="739" spans="106:106" x14ac:dyDescent="0.3">
      <c r="DB739" s="302" t="str">
        <f t="shared" si="236"/>
        <v>Prosjekt 9</v>
      </c>
    </row>
    <row r="740" spans="106:106" x14ac:dyDescent="0.3">
      <c r="DB740" s="302" t="str">
        <f t="shared" si="236"/>
        <v>Prosjekt 9</v>
      </c>
    </row>
    <row r="741" spans="106:106" x14ac:dyDescent="0.3">
      <c r="DB741" s="302" t="str">
        <f t="shared" si="236"/>
        <v>Prosjekt 9</v>
      </c>
    </row>
    <row r="742" spans="106:106" x14ac:dyDescent="0.3">
      <c r="DB742" s="302" t="str">
        <f t="shared" si="236"/>
        <v>Prosjekt 9</v>
      </c>
    </row>
    <row r="743" spans="106:106" x14ac:dyDescent="0.3">
      <c r="DB743" s="302" t="str">
        <f t="shared" si="236"/>
        <v>Prosjekt 9</v>
      </c>
    </row>
    <row r="744" spans="106:106" x14ac:dyDescent="0.3">
      <c r="DB744" s="302" t="str">
        <f t="shared" si="236"/>
        <v>Prosjekt 9</v>
      </c>
    </row>
    <row r="745" spans="106:106" x14ac:dyDescent="0.3">
      <c r="DB745" s="302" t="str">
        <f t="shared" si="236"/>
        <v>Prosjekt 9</v>
      </c>
    </row>
    <row r="746" spans="106:106" x14ac:dyDescent="0.3">
      <c r="DB746" s="302" t="str">
        <f t="shared" si="236"/>
        <v>Prosjekt 9</v>
      </c>
    </row>
    <row r="747" spans="106:106" x14ac:dyDescent="0.3">
      <c r="DB747" s="302" t="str">
        <f t="shared" si="236"/>
        <v>Prosjekt 9</v>
      </c>
    </row>
    <row r="748" spans="106:106" x14ac:dyDescent="0.3">
      <c r="DB748" s="302" t="str">
        <f t="shared" si="236"/>
        <v>Prosjekt 9</v>
      </c>
    </row>
    <row r="749" spans="106:106" x14ac:dyDescent="0.3">
      <c r="DB749" s="302" t="str">
        <f t="shared" si="236"/>
        <v>Prosjekt 9</v>
      </c>
    </row>
    <row r="750" spans="106:106" x14ac:dyDescent="0.3">
      <c r="DB750" s="302" t="str">
        <f t="shared" si="236"/>
        <v>Prosjekt 9</v>
      </c>
    </row>
    <row r="751" spans="106:106" x14ac:dyDescent="0.3">
      <c r="DB751" s="302" t="str">
        <f t="shared" si="236"/>
        <v>Prosjekt 9</v>
      </c>
    </row>
    <row r="752" spans="106:106" x14ac:dyDescent="0.3">
      <c r="DB752" s="302" t="str">
        <f t="shared" si="236"/>
        <v>Prosjekt 9</v>
      </c>
    </row>
    <row r="753" spans="106:106" x14ac:dyDescent="0.3">
      <c r="DB753" s="302" t="str">
        <f t="shared" si="236"/>
        <v>Prosjekt 9</v>
      </c>
    </row>
    <row r="754" spans="106:106" x14ac:dyDescent="0.3">
      <c r="DB754" s="302" t="str">
        <f t="shared" si="236"/>
        <v>Prosjekt 9</v>
      </c>
    </row>
    <row r="755" spans="106:106" x14ac:dyDescent="0.3">
      <c r="DB755" s="302" t="str">
        <f t="shared" si="236"/>
        <v>Prosjekt 9</v>
      </c>
    </row>
    <row r="756" spans="106:106" x14ac:dyDescent="0.3">
      <c r="DB756" s="302" t="str">
        <f t="shared" si="236"/>
        <v>Prosjekt 9</v>
      </c>
    </row>
    <row r="757" spans="106:106" x14ac:dyDescent="0.3">
      <c r="DB757" s="302" t="str">
        <f t="shared" si="236"/>
        <v>Prosjekt 9</v>
      </c>
    </row>
    <row r="758" spans="106:106" x14ac:dyDescent="0.3">
      <c r="DB758" s="302" t="str">
        <f t="shared" si="236"/>
        <v>Prosjekt 9</v>
      </c>
    </row>
    <row r="759" spans="106:106" x14ac:dyDescent="0.3">
      <c r="DB759" s="302" t="str">
        <f t="shared" si="236"/>
        <v>Prosjekt 9</v>
      </c>
    </row>
    <row r="760" spans="106:106" x14ac:dyDescent="0.3">
      <c r="DB760" s="302" t="str">
        <f t="shared" si="236"/>
        <v>Prosjekt 9</v>
      </c>
    </row>
    <row r="761" spans="106:106" x14ac:dyDescent="0.3">
      <c r="DB761" s="302" t="str">
        <f t="shared" si="236"/>
        <v>Prosjekt 9</v>
      </c>
    </row>
    <row r="762" spans="106:106" x14ac:dyDescent="0.3">
      <c r="DB762" s="302" t="str">
        <f t="shared" si="236"/>
        <v>Prosjekt 9</v>
      </c>
    </row>
    <row r="763" spans="106:106" x14ac:dyDescent="0.3">
      <c r="DB763" s="302" t="str">
        <f t="shared" si="236"/>
        <v>Prosjekt 9</v>
      </c>
    </row>
    <row r="764" spans="106:106" x14ac:dyDescent="0.3">
      <c r="DB764" s="302" t="str">
        <f t="shared" si="236"/>
        <v>Prosjekt 9</v>
      </c>
    </row>
    <row r="765" spans="106:106" x14ac:dyDescent="0.3">
      <c r="DB765" s="302" t="str">
        <f t="shared" si="236"/>
        <v>Prosjekt 9</v>
      </c>
    </row>
    <row r="766" spans="106:106" x14ac:dyDescent="0.3">
      <c r="DB766" s="302" t="str">
        <f t="shared" si="236"/>
        <v>Prosjekt 9</v>
      </c>
    </row>
    <row r="767" spans="106:106" x14ac:dyDescent="0.3">
      <c r="DB767" s="302" t="str">
        <f t="shared" si="236"/>
        <v>Prosjekt 9</v>
      </c>
    </row>
    <row r="768" spans="106:106" x14ac:dyDescent="0.3">
      <c r="DB768" s="302" t="str">
        <f t="shared" si="236"/>
        <v>Prosjekt 9</v>
      </c>
    </row>
    <row r="769" spans="106:106" x14ac:dyDescent="0.3">
      <c r="DB769" s="302" t="str">
        <f t="shared" si="236"/>
        <v>Prosjekt 9</v>
      </c>
    </row>
    <row r="770" spans="106:106" x14ac:dyDescent="0.3">
      <c r="DB770" s="302" t="str">
        <f t="shared" si="236"/>
        <v>Prosjekt 9</v>
      </c>
    </row>
    <row r="771" spans="106:106" x14ac:dyDescent="0.3">
      <c r="DB771" s="302" t="str">
        <f t="shared" si="236"/>
        <v>Prosjekt 9</v>
      </c>
    </row>
    <row r="772" spans="106:106" x14ac:dyDescent="0.3">
      <c r="DB772" s="302" t="str">
        <f t="shared" si="236"/>
        <v>Prosjekt 9</v>
      </c>
    </row>
    <row r="773" spans="106:106" x14ac:dyDescent="0.3">
      <c r="DB773" s="302" t="str">
        <f t="shared" ref="DB773:DB836" si="237">IF(CY773="",DB772,_xlfn.CONCAT($CY$2," ",CY773))</f>
        <v>Prosjekt 9</v>
      </c>
    </row>
    <row r="774" spans="106:106" x14ac:dyDescent="0.3">
      <c r="DB774" s="302" t="str">
        <f t="shared" si="237"/>
        <v>Prosjekt 9</v>
      </c>
    </row>
    <row r="775" spans="106:106" x14ac:dyDescent="0.3">
      <c r="DB775" s="302" t="str">
        <f t="shared" si="237"/>
        <v>Prosjekt 9</v>
      </c>
    </row>
    <row r="776" spans="106:106" x14ac:dyDescent="0.3">
      <c r="DB776" s="302" t="str">
        <f t="shared" si="237"/>
        <v>Prosjekt 9</v>
      </c>
    </row>
    <row r="777" spans="106:106" x14ac:dyDescent="0.3">
      <c r="DB777" s="302" t="str">
        <f t="shared" si="237"/>
        <v>Prosjekt 9</v>
      </c>
    </row>
    <row r="778" spans="106:106" x14ac:dyDescent="0.3">
      <c r="DB778" s="302" t="str">
        <f t="shared" si="237"/>
        <v>Prosjekt 9</v>
      </c>
    </row>
    <row r="779" spans="106:106" x14ac:dyDescent="0.3">
      <c r="DB779" s="302" t="str">
        <f t="shared" si="237"/>
        <v>Prosjekt 9</v>
      </c>
    </row>
    <row r="780" spans="106:106" x14ac:dyDescent="0.3">
      <c r="DB780" s="302" t="str">
        <f t="shared" si="237"/>
        <v>Prosjekt 9</v>
      </c>
    </row>
    <row r="781" spans="106:106" x14ac:dyDescent="0.3">
      <c r="DB781" s="302" t="str">
        <f t="shared" si="237"/>
        <v>Prosjekt 9</v>
      </c>
    </row>
    <row r="782" spans="106:106" x14ac:dyDescent="0.3">
      <c r="DB782" s="302" t="str">
        <f t="shared" si="237"/>
        <v>Prosjekt 9</v>
      </c>
    </row>
    <row r="783" spans="106:106" x14ac:dyDescent="0.3">
      <c r="DB783" s="302" t="str">
        <f t="shared" si="237"/>
        <v>Prosjekt 9</v>
      </c>
    </row>
    <row r="784" spans="106:106" x14ac:dyDescent="0.3">
      <c r="DB784" s="302" t="str">
        <f t="shared" si="237"/>
        <v>Prosjekt 9</v>
      </c>
    </row>
    <row r="785" spans="106:106" x14ac:dyDescent="0.3">
      <c r="DB785" s="302" t="str">
        <f t="shared" si="237"/>
        <v>Prosjekt 9</v>
      </c>
    </row>
    <row r="786" spans="106:106" x14ac:dyDescent="0.3">
      <c r="DB786" s="302" t="str">
        <f t="shared" si="237"/>
        <v>Prosjekt 9</v>
      </c>
    </row>
    <row r="787" spans="106:106" x14ac:dyDescent="0.3">
      <c r="DB787" s="302" t="str">
        <f t="shared" si="237"/>
        <v>Prosjekt 9</v>
      </c>
    </row>
    <row r="788" spans="106:106" x14ac:dyDescent="0.3">
      <c r="DB788" s="302" t="str">
        <f t="shared" si="237"/>
        <v>Prosjekt 9</v>
      </c>
    </row>
    <row r="789" spans="106:106" x14ac:dyDescent="0.3">
      <c r="DB789" s="302" t="str">
        <f t="shared" si="237"/>
        <v>Prosjekt 9</v>
      </c>
    </row>
    <row r="790" spans="106:106" x14ac:dyDescent="0.3">
      <c r="DB790" s="302" t="str">
        <f t="shared" si="237"/>
        <v>Prosjekt 9</v>
      </c>
    </row>
    <row r="791" spans="106:106" x14ac:dyDescent="0.3">
      <c r="DB791" s="302" t="str">
        <f t="shared" si="237"/>
        <v>Prosjekt 9</v>
      </c>
    </row>
    <row r="792" spans="106:106" x14ac:dyDescent="0.3">
      <c r="DB792" s="302" t="str">
        <f t="shared" si="237"/>
        <v>Prosjekt 9</v>
      </c>
    </row>
    <row r="793" spans="106:106" x14ac:dyDescent="0.3">
      <c r="DB793" s="302" t="str">
        <f t="shared" si="237"/>
        <v>Prosjekt 9</v>
      </c>
    </row>
    <row r="794" spans="106:106" x14ac:dyDescent="0.3">
      <c r="DB794" s="302" t="str">
        <f t="shared" si="237"/>
        <v>Prosjekt 9</v>
      </c>
    </row>
    <row r="795" spans="106:106" x14ac:dyDescent="0.3">
      <c r="DB795" s="302" t="str">
        <f t="shared" si="237"/>
        <v>Prosjekt 9</v>
      </c>
    </row>
    <row r="796" spans="106:106" x14ac:dyDescent="0.3">
      <c r="DB796" s="302" t="str">
        <f t="shared" si="237"/>
        <v>Prosjekt 9</v>
      </c>
    </row>
    <row r="797" spans="106:106" x14ac:dyDescent="0.3">
      <c r="DB797" s="302" t="str">
        <f t="shared" si="237"/>
        <v>Prosjekt 9</v>
      </c>
    </row>
    <row r="798" spans="106:106" x14ac:dyDescent="0.3">
      <c r="DB798" s="302" t="str">
        <f t="shared" si="237"/>
        <v>Prosjekt 9</v>
      </c>
    </row>
    <row r="799" spans="106:106" x14ac:dyDescent="0.3">
      <c r="DB799" s="302" t="str">
        <f t="shared" si="237"/>
        <v>Prosjekt 9</v>
      </c>
    </row>
    <row r="800" spans="106:106" x14ac:dyDescent="0.3">
      <c r="DB800" s="302" t="str">
        <f t="shared" si="237"/>
        <v>Prosjekt 9</v>
      </c>
    </row>
    <row r="801" spans="106:106" x14ac:dyDescent="0.3">
      <c r="DB801" s="302" t="str">
        <f t="shared" si="237"/>
        <v>Prosjekt 9</v>
      </c>
    </row>
    <row r="802" spans="106:106" x14ac:dyDescent="0.3">
      <c r="DB802" s="302" t="str">
        <f t="shared" si="237"/>
        <v>Prosjekt 9</v>
      </c>
    </row>
    <row r="803" spans="106:106" x14ac:dyDescent="0.3">
      <c r="DB803" s="302" t="str">
        <f t="shared" si="237"/>
        <v>Prosjekt 9</v>
      </c>
    </row>
    <row r="804" spans="106:106" x14ac:dyDescent="0.3">
      <c r="DB804" s="302" t="str">
        <f t="shared" si="237"/>
        <v>Prosjekt 9</v>
      </c>
    </row>
    <row r="805" spans="106:106" x14ac:dyDescent="0.3">
      <c r="DB805" s="302" t="str">
        <f t="shared" si="237"/>
        <v>Prosjekt 9</v>
      </c>
    </row>
    <row r="806" spans="106:106" x14ac:dyDescent="0.3">
      <c r="DB806" s="302" t="str">
        <f t="shared" si="237"/>
        <v>Prosjekt 9</v>
      </c>
    </row>
    <row r="807" spans="106:106" x14ac:dyDescent="0.3">
      <c r="DB807" s="302" t="str">
        <f t="shared" si="237"/>
        <v>Prosjekt 9</v>
      </c>
    </row>
    <row r="808" spans="106:106" x14ac:dyDescent="0.3">
      <c r="DB808" s="302" t="str">
        <f t="shared" si="237"/>
        <v>Prosjekt 9</v>
      </c>
    </row>
    <row r="809" spans="106:106" x14ac:dyDescent="0.3">
      <c r="DB809" s="302" t="str">
        <f t="shared" si="237"/>
        <v>Prosjekt 9</v>
      </c>
    </row>
    <row r="810" spans="106:106" x14ac:dyDescent="0.3">
      <c r="DB810" s="302" t="str">
        <f t="shared" si="237"/>
        <v>Prosjekt 9</v>
      </c>
    </row>
    <row r="811" spans="106:106" x14ac:dyDescent="0.3">
      <c r="DB811" s="302" t="str">
        <f t="shared" si="237"/>
        <v>Prosjekt 9</v>
      </c>
    </row>
    <row r="812" spans="106:106" x14ac:dyDescent="0.3">
      <c r="DB812" s="302" t="str">
        <f t="shared" si="237"/>
        <v>Prosjekt 9</v>
      </c>
    </row>
    <row r="813" spans="106:106" x14ac:dyDescent="0.3">
      <c r="DB813" s="302" t="str">
        <f t="shared" si="237"/>
        <v>Prosjekt 9</v>
      </c>
    </row>
    <row r="814" spans="106:106" x14ac:dyDescent="0.3">
      <c r="DB814" s="302" t="str">
        <f t="shared" si="237"/>
        <v>Prosjekt 9</v>
      </c>
    </row>
    <row r="815" spans="106:106" x14ac:dyDescent="0.3">
      <c r="DB815" s="302" t="str">
        <f t="shared" si="237"/>
        <v>Prosjekt 9</v>
      </c>
    </row>
    <row r="816" spans="106:106" x14ac:dyDescent="0.3">
      <c r="DB816" s="302" t="str">
        <f t="shared" si="237"/>
        <v>Prosjekt 9</v>
      </c>
    </row>
    <row r="817" spans="106:106" x14ac:dyDescent="0.3">
      <c r="DB817" s="302" t="str">
        <f t="shared" si="237"/>
        <v>Prosjekt 9</v>
      </c>
    </row>
    <row r="818" spans="106:106" x14ac:dyDescent="0.3">
      <c r="DB818" s="302" t="str">
        <f t="shared" si="237"/>
        <v>Prosjekt 9</v>
      </c>
    </row>
    <row r="819" spans="106:106" x14ac:dyDescent="0.3">
      <c r="DB819" s="302" t="str">
        <f t="shared" si="237"/>
        <v>Prosjekt 9</v>
      </c>
    </row>
    <row r="820" spans="106:106" x14ac:dyDescent="0.3">
      <c r="DB820" s="302" t="str">
        <f t="shared" si="237"/>
        <v>Prosjekt 9</v>
      </c>
    </row>
    <row r="821" spans="106:106" x14ac:dyDescent="0.3">
      <c r="DB821" s="302" t="str">
        <f t="shared" si="237"/>
        <v>Prosjekt 9</v>
      </c>
    </row>
    <row r="822" spans="106:106" x14ac:dyDescent="0.3">
      <c r="DB822" s="302" t="str">
        <f t="shared" si="237"/>
        <v>Prosjekt 9</v>
      </c>
    </row>
    <row r="823" spans="106:106" x14ac:dyDescent="0.3">
      <c r="DB823" s="302" t="str">
        <f t="shared" si="237"/>
        <v>Prosjekt 9</v>
      </c>
    </row>
    <row r="824" spans="106:106" x14ac:dyDescent="0.3">
      <c r="DB824" s="302" t="str">
        <f t="shared" si="237"/>
        <v>Prosjekt 9</v>
      </c>
    </row>
    <row r="825" spans="106:106" x14ac:dyDescent="0.3">
      <c r="DB825" s="302" t="str">
        <f t="shared" si="237"/>
        <v>Prosjekt 9</v>
      </c>
    </row>
    <row r="826" spans="106:106" x14ac:dyDescent="0.3">
      <c r="DB826" s="302" t="str">
        <f t="shared" si="237"/>
        <v>Prosjekt 9</v>
      </c>
    </row>
    <row r="827" spans="106:106" x14ac:dyDescent="0.3">
      <c r="DB827" s="302" t="str">
        <f t="shared" si="237"/>
        <v>Prosjekt 9</v>
      </c>
    </row>
    <row r="828" spans="106:106" x14ac:dyDescent="0.3">
      <c r="DB828" s="302" t="str">
        <f t="shared" si="237"/>
        <v>Prosjekt 9</v>
      </c>
    </row>
    <row r="829" spans="106:106" x14ac:dyDescent="0.3">
      <c r="DB829" s="302" t="str">
        <f t="shared" si="237"/>
        <v>Prosjekt 9</v>
      </c>
    </row>
    <row r="830" spans="106:106" x14ac:dyDescent="0.3">
      <c r="DB830" s="302" t="str">
        <f t="shared" si="237"/>
        <v>Prosjekt 9</v>
      </c>
    </row>
    <row r="831" spans="106:106" x14ac:dyDescent="0.3">
      <c r="DB831" s="302" t="str">
        <f t="shared" si="237"/>
        <v>Prosjekt 9</v>
      </c>
    </row>
    <row r="832" spans="106:106" x14ac:dyDescent="0.3">
      <c r="DB832" s="302" t="str">
        <f t="shared" si="237"/>
        <v>Prosjekt 9</v>
      </c>
    </row>
    <row r="833" spans="106:106" x14ac:dyDescent="0.3">
      <c r="DB833" s="302" t="str">
        <f t="shared" si="237"/>
        <v>Prosjekt 9</v>
      </c>
    </row>
    <row r="834" spans="106:106" x14ac:dyDescent="0.3">
      <c r="DB834" s="302" t="str">
        <f t="shared" si="237"/>
        <v>Prosjekt 9</v>
      </c>
    </row>
    <row r="835" spans="106:106" x14ac:dyDescent="0.3">
      <c r="DB835" s="302" t="str">
        <f t="shared" si="237"/>
        <v>Prosjekt 9</v>
      </c>
    </row>
    <row r="836" spans="106:106" x14ac:dyDescent="0.3">
      <c r="DB836" s="302" t="str">
        <f t="shared" si="237"/>
        <v>Prosjekt 9</v>
      </c>
    </row>
    <row r="837" spans="106:106" x14ac:dyDescent="0.3">
      <c r="DB837" s="302" t="str">
        <f t="shared" ref="DB837:DB900" si="238">IF(CY837="",DB836,_xlfn.CONCAT($CY$2," ",CY837))</f>
        <v>Prosjekt 9</v>
      </c>
    </row>
    <row r="838" spans="106:106" x14ac:dyDescent="0.3">
      <c r="DB838" s="302" t="str">
        <f t="shared" si="238"/>
        <v>Prosjekt 9</v>
      </c>
    </row>
    <row r="839" spans="106:106" x14ac:dyDescent="0.3">
      <c r="DB839" s="302" t="str">
        <f t="shared" si="238"/>
        <v>Prosjekt 9</v>
      </c>
    </row>
    <row r="840" spans="106:106" x14ac:dyDescent="0.3">
      <c r="DB840" s="302" t="str">
        <f t="shared" si="238"/>
        <v>Prosjekt 9</v>
      </c>
    </row>
    <row r="841" spans="106:106" x14ac:dyDescent="0.3">
      <c r="DB841" s="302" t="str">
        <f t="shared" si="238"/>
        <v>Prosjekt 9</v>
      </c>
    </row>
    <row r="842" spans="106:106" x14ac:dyDescent="0.3">
      <c r="DB842" s="302" t="str">
        <f t="shared" si="238"/>
        <v>Prosjekt 9</v>
      </c>
    </row>
    <row r="843" spans="106:106" x14ac:dyDescent="0.3">
      <c r="DB843" s="302" t="str">
        <f t="shared" si="238"/>
        <v>Prosjekt 9</v>
      </c>
    </row>
    <row r="844" spans="106:106" x14ac:dyDescent="0.3">
      <c r="DB844" s="302" t="str">
        <f t="shared" si="238"/>
        <v>Prosjekt 9</v>
      </c>
    </row>
    <row r="845" spans="106:106" x14ac:dyDescent="0.3">
      <c r="DB845" s="302" t="str">
        <f t="shared" si="238"/>
        <v>Prosjekt 9</v>
      </c>
    </row>
    <row r="846" spans="106:106" x14ac:dyDescent="0.3">
      <c r="DB846" s="302" t="str">
        <f t="shared" si="238"/>
        <v>Prosjekt 9</v>
      </c>
    </row>
    <row r="847" spans="106:106" x14ac:dyDescent="0.3">
      <c r="DB847" s="302" t="str">
        <f t="shared" si="238"/>
        <v>Prosjekt 9</v>
      </c>
    </row>
    <row r="848" spans="106:106" x14ac:dyDescent="0.3">
      <c r="DB848" s="302" t="str">
        <f t="shared" si="238"/>
        <v>Prosjekt 9</v>
      </c>
    </row>
    <row r="849" spans="106:106" x14ac:dyDescent="0.3">
      <c r="DB849" s="302" t="str">
        <f t="shared" si="238"/>
        <v>Prosjekt 9</v>
      </c>
    </row>
    <row r="850" spans="106:106" x14ac:dyDescent="0.3">
      <c r="DB850" s="302" t="str">
        <f t="shared" si="238"/>
        <v>Prosjekt 9</v>
      </c>
    </row>
    <row r="851" spans="106:106" x14ac:dyDescent="0.3">
      <c r="DB851" s="302" t="str">
        <f t="shared" si="238"/>
        <v>Prosjekt 9</v>
      </c>
    </row>
    <row r="852" spans="106:106" x14ac:dyDescent="0.3">
      <c r="DB852" s="302" t="str">
        <f t="shared" si="238"/>
        <v>Prosjekt 9</v>
      </c>
    </row>
    <row r="853" spans="106:106" x14ac:dyDescent="0.3">
      <c r="DB853" s="302" t="str">
        <f t="shared" si="238"/>
        <v>Prosjekt 9</v>
      </c>
    </row>
    <row r="854" spans="106:106" x14ac:dyDescent="0.3">
      <c r="DB854" s="302" t="str">
        <f t="shared" si="238"/>
        <v>Prosjekt 9</v>
      </c>
    </row>
    <row r="855" spans="106:106" x14ac:dyDescent="0.3">
      <c r="DB855" s="302" t="str">
        <f t="shared" si="238"/>
        <v>Prosjekt 9</v>
      </c>
    </row>
    <row r="856" spans="106:106" x14ac:dyDescent="0.3">
      <c r="DB856" s="302" t="str">
        <f t="shared" si="238"/>
        <v>Prosjekt 9</v>
      </c>
    </row>
    <row r="857" spans="106:106" x14ac:dyDescent="0.3">
      <c r="DB857" s="302" t="str">
        <f t="shared" si="238"/>
        <v>Prosjekt 9</v>
      </c>
    </row>
    <row r="858" spans="106:106" x14ac:dyDescent="0.3">
      <c r="DB858" s="302" t="str">
        <f t="shared" si="238"/>
        <v>Prosjekt 9</v>
      </c>
    </row>
    <row r="859" spans="106:106" x14ac:dyDescent="0.3">
      <c r="DB859" s="302" t="str">
        <f t="shared" si="238"/>
        <v>Prosjekt 9</v>
      </c>
    </row>
    <row r="860" spans="106:106" x14ac:dyDescent="0.3">
      <c r="DB860" s="302" t="str">
        <f t="shared" si="238"/>
        <v>Prosjekt 9</v>
      </c>
    </row>
    <row r="861" spans="106:106" x14ac:dyDescent="0.3">
      <c r="DB861" s="302" t="str">
        <f t="shared" si="238"/>
        <v>Prosjekt 9</v>
      </c>
    </row>
    <row r="862" spans="106:106" x14ac:dyDescent="0.3">
      <c r="DB862" s="302" t="str">
        <f t="shared" si="238"/>
        <v>Prosjekt 9</v>
      </c>
    </row>
    <row r="863" spans="106:106" x14ac:dyDescent="0.3">
      <c r="DB863" s="302" t="str">
        <f t="shared" si="238"/>
        <v>Prosjekt 9</v>
      </c>
    </row>
    <row r="864" spans="106:106" x14ac:dyDescent="0.3">
      <c r="DB864" s="302" t="str">
        <f t="shared" si="238"/>
        <v>Prosjekt 9</v>
      </c>
    </row>
    <row r="865" spans="106:106" x14ac:dyDescent="0.3">
      <c r="DB865" s="302" t="str">
        <f t="shared" si="238"/>
        <v>Prosjekt 9</v>
      </c>
    </row>
    <row r="866" spans="106:106" x14ac:dyDescent="0.3">
      <c r="DB866" s="302" t="str">
        <f t="shared" si="238"/>
        <v>Prosjekt 9</v>
      </c>
    </row>
    <row r="867" spans="106:106" x14ac:dyDescent="0.3">
      <c r="DB867" s="302" t="str">
        <f t="shared" si="238"/>
        <v>Prosjekt 9</v>
      </c>
    </row>
    <row r="868" spans="106:106" x14ac:dyDescent="0.3">
      <c r="DB868" s="302" t="str">
        <f t="shared" si="238"/>
        <v>Prosjekt 9</v>
      </c>
    </row>
    <row r="869" spans="106:106" x14ac:dyDescent="0.3">
      <c r="DB869" s="302" t="str">
        <f t="shared" si="238"/>
        <v>Prosjekt 9</v>
      </c>
    </row>
    <row r="870" spans="106:106" x14ac:dyDescent="0.3">
      <c r="DB870" s="302" t="str">
        <f t="shared" si="238"/>
        <v>Prosjekt 9</v>
      </c>
    </row>
    <row r="871" spans="106:106" x14ac:dyDescent="0.3">
      <c r="DB871" s="302" t="str">
        <f t="shared" si="238"/>
        <v>Prosjekt 9</v>
      </c>
    </row>
    <row r="872" spans="106:106" x14ac:dyDescent="0.3">
      <c r="DB872" s="302" t="str">
        <f t="shared" si="238"/>
        <v>Prosjekt 9</v>
      </c>
    </row>
    <row r="873" spans="106:106" x14ac:dyDescent="0.3">
      <c r="DB873" s="302" t="str">
        <f t="shared" si="238"/>
        <v>Prosjekt 9</v>
      </c>
    </row>
    <row r="874" spans="106:106" x14ac:dyDescent="0.3">
      <c r="DB874" s="302" t="str">
        <f t="shared" si="238"/>
        <v>Prosjekt 9</v>
      </c>
    </row>
    <row r="875" spans="106:106" x14ac:dyDescent="0.3">
      <c r="DB875" s="302" t="str">
        <f t="shared" si="238"/>
        <v>Prosjekt 9</v>
      </c>
    </row>
    <row r="876" spans="106:106" x14ac:dyDescent="0.3">
      <c r="DB876" s="302" t="str">
        <f t="shared" si="238"/>
        <v>Prosjekt 9</v>
      </c>
    </row>
    <row r="877" spans="106:106" x14ac:dyDescent="0.3">
      <c r="DB877" s="302" t="str">
        <f t="shared" si="238"/>
        <v>Prosjekt 9</v>
      </c>
    </row>
    <row r="878" spans="106:106" x14ac:dyDescent="0.3">
      <c r="DB878" s="302" t="str">
        <f t="shared" si="238"/>
        <v>Prosjekt 9</v>
      </c>
    </row>
    <row r="879" spans="106:106" x14ac:dyDescent="0.3">
      <c r="DB879" s="302" t="str">
        <f t="shared" si="238"/>
        <v>Prosjekt 9</v>
      </c>
    </row>
    <row r="880" spans="106:106" x14ac:dyDescent="0.3">
      <c r="DB880" s="302" t="str">
        <f t="shared" si="238"/>
        <v>Prosjekt 9</v>
      </c>
    </row>
    <row r="881" spans="106:106" x14ac:dyDescent="0.3">
      <c r="DB881" s="302" t="str">
        <f t="shared" si="238"/>
        <v>Prosjekt 9</v>
      </c>
    </row>
    <row r="882" spans="106:106" x14ac:dyDescent="0.3">
      <c r="DB882" s="302" t="str">
        <f t="shared" si="238"/>
        <v>Prosjekt 9</v>
      </c>
    </row>
    <row r="883" spans="106:106" x14ac:dyDescent="0.3">
      <c r="DB883" s="302" t="str">
        <f t="shared" si="238"/>
        <v>Prosjekt 9</v>
      </c>
    </row>
    <row r="884" spans="106:106" x14ac:dyDescent="0.3">
      <c r="DB884" s="302" t="str">
        <f t="shared" si="238"/>
        <v>Prosjekt 9</v>
      </c>
    </row>
    <row r="885" spans="106:106" x14ac:dyDescent="0.3">
      <c r="DB885" s="302" t="str">
        <f t="shared" si="238"/>
        <v>Prosjekt 9</v>
      </c>
    </row>
    <row r="886" spans="106:106" x14ac:dyDescent="0.3">
      <c r="DB886" s="302" t="str">
        <f t="shared" si="238"/>
        <v>Prosjekt 9</v>
      </c>
    </row>
    <row r="887" spans="106:106" x14ac:dyDescent="0.3">
      <c r="DB887" s="302" t="str">
        <f t="shared" si="238"/>
        <v>Prosjekt 9</v>
      </c>
    </row>
    <row r="888" spans="106:106" x14ac:dyDescent="0.3">
      <c r="DB888" s="302" t="str">
        <f t="shared" si="238"/>
        <v>Prosjekt 9</v>
      </c>
    </row>
    <row r="889" spans="106:106" x14ac:dyDescent="0.3">
      <c r="DB889" s="302" t="str">
        <f t="shared" si="238"/>
        <v>Prosjekt 9</v>
      </c>
    </row>
    <row r="890" spans="106:106" x14ac:dyDescent="0.3">
      <c r="DB890" s="302" t="str">
        <f t="shared" si="238"/>
        <v>Prosjekt 9</v>
      </c>
    </row>
    <row r="891" spans="106:106" x14ac:dyDescent="0.3">
      <c r="DB891" s="302" t="str">
        <f t="shared" si="238"/>
        <v>Prosjekt 9</v>
      </c>
    </row>
    <row r="892" spans="106:106" x14ac:dyDescent="0.3">
      <c r="DB892" s="302" t="str">
        <f t="shared" si="238"/>
        <v>Prosjekt 9</v>
      </c>
    </row>
    <row r="893" spans="106:106" x14ac:dyDescent="0.3">
      <c r="DB893" s="302" t="str">
        <f t="shared" si="238"/>
        <v>Prosjekt 9</v>
      </c>
    </row>
    <row r="894" spans="106:106" x14ac:dyDescent="0.3">
      <c r="DB894" s="302" t="str">
        <f t="shared" si="238"/>
        <v>Prosjekt 9</v>
      </c>
    </row>
    <row r="895" spans="106:106" x14ac:dyDescent="0.3">
      <c r="DB895" s="302" t="str">
        <f t="shared" si="238"/>
        <v>Prosjekt 9</v>
      </c>
    </row>
    <row r="896" spans="106:106" x14ac:dyDescent="0.3">
      <c r="DB896" s="302" t="str">
        <f t="shared" si="238"/>
        <v>Prosjekt 9</v>
      </c>
    </row>
    <row r="897" spans="106:106" x14ac:dyDescent="0.3">
      <c r="DB897" s="302" t="str">
        <f t="shared" si="238"/>
        <v>Prosjekt 9</v>
      </c>
    </row>
    <row r="898" spans="106:106" x14ac:dyDescent="0.3">
      <c r="DB898" s="302" t="str">
        <f t="shared" si="238"/>
        <v>Prosjekt 9</v>
      </c>
    </row>
    <row r="899" spans="106:106" x14ac:dyDescent="0.3">
      <c r="DB899" s="302" t="str">
        <f t="shared" si="238"/>
        <v>Prosjekt 9</v>
      </c>
    </row>
    <row r="900" spans="106:106" x14ac:dyDescent="0.3">
      <c r="DB900" s="302" t="str">
        <f t="shared" si="238"/>
        <v>Prosjekt 9</v>
      </c>
    </row>
    <row r="901" spans="106:106" x14ac:dyDescent="0.3">
      <c r="DB901" s="302" t="str">
        <f t="shared" ref="DB901:DB964" si="239">IF(CY901="",DB900,_xlfn.CONCAT($CY$2," ",CY901))</f>
        <v>Prosjekt 9</v>
      </c>
    </row>
    <row r="902" spans="106:106" x14ac:dyDescent="0.3">
      <c r="DB902" s="302" t="str">
        <f t="shared" si="239"/>
        <v>Prosjekt 9</v>
      </c>
    </row>
    <row r="903" spans="106:106" x14ac:dyDescent="0.3">
      <c r="DB903" s="302" t="str">
        <f t="shared" si="239"/>
        <v>Prosjekt 9</v>
      </c>
    </row>
    <row r="904" spans="106:106" x14ac:dyDescent="0.3">
      <c r="DB904" s="302" t="str">
        <f t="shared" si="239"/>
        <v>Prosjekt 9</v>
      </c>
    </row>
    <row r="905" spans="106:106" x14ac:dyDescent="0.3">
      <c r="DB905" s="302" t="str">
        <f t="shared" si="239"/>
        <v>Prosjekt 9</v>
      </c>
    </row>
    <row r="906" spans="106:106" x14ac:dyDescent="0.3">
      <c r="DB906" s="302" t="str">
        <f t="shared" si="239"/>
        <v>Prosjekt 9</v>
      </c>
    </row>
    <row r="907" spans="106:106" x14ac:dyDescent="0.3">
      <c r="DB907" s="302" t="str">
        <f t="shared" si="239"/>
        <v>Prosjekt 9</v>
      </c>
    </row>
    <row r="908" spans="106:106" x14ac:dyDescent="0.3">
      <c r="DB908" s="302" t="str">
        <f t="shared" si="239"/>
        <v>Prosjekt 9</v>
      </c>
    </row>
    <row r="909" spans="106:106" x14ac:dyDescent="0.3">
      <c r="DB909" s="302" t="str">
        <f t="shared" si="239"/>
        <v>Prosjekt 9</v>
      </c>
    </row>
    <row r="910" spans="106:106" x14ac:dyDescent="0.3">
      <c r="DB910" s="302" t="str">
        <f t="shared" si="239"/>
        <v>Prosjekt 9</v>
      </c>
    </row>
    <row r="911" spans="106:106" x14ac:dyDescent="0.3">
      <c r="DB911" s="302" t="str">
        <f t="shared" si="239"/>
        <v>Prosjekt 9</v>
      </c>
    </row>
    <row r="912" spans="106:106" x14ac:dyDescent="0.3">
      <c r="DB912" s="302" t="str">
        <f t="shared" si="239"/>
        <v>Prosjekt 9</v>
      </c>
    </row>
    <row r="913" spans="106:106" x14ac:dyDescent="0.3">
      <c r="DB913" s="302" t="str">
        <f t="shared" si="239"/>
        <v>Prosjekt 9</v>
      </c>
    </row>
    <row r="914" spans="106:106" x14ac:dyDescent="0.3">
      <c r="DB914" s="302" t="str">
        <f t="shared" si="239"/>
        <v>Prosjekt 9</v>
      </c>
    </row>
    <row r="915" spans="106:106" x14ac:dyDescent="0.3">
      <c r="DB915" s="302" t="str">
        <f t="shared" si="239"/>
        <v>Prosjekt 9</v>
      </c>
    </row>
    <row r="916" spans="106:106" x14ac:dyDescent="0.3">
      <c r="DB916" s="302" t="str">
        <f t="shared" si="239"/>
        <v>Prosjekt 9</v>
      </c>
    </row>
    <row r="917" spans="106:106" x14ac:dyDescent="0.3">
      <c r="DB917" s="302" t="str">
        <f t="shared" si="239"/>
        <v>Prosjekt 9</v>
      </c>
    </row>
    <row r="918" spans="106:106" x14ac:dyDescent="0.3">
      <c r="DB918" s="302" t="str">
        <f t="shared" si="239"/>
        <v>Prosjekt 9</v>
      </c>
    </row>
    <row r="919" spans="106:106" x14ac:dyDescent="0.3">
      <c r="DB919" s="302" t="str">
        <f t="shared" si="239"/>
        <v>Prosjekt 9</v>
      </c>
    </row>
    <row r="920" spans="106:106" x14ac:dyDescent="0.3">
      <c r="DB920" s="302" t="str">
        <f t="shared" si="239"/>
        <v>Prosjekt 9</v>
      </c>
    </row>
    <row r="921" spans="106:106" x14ac:dyDescent="0.3">
      <c r="DB921" s="302" t="str">
        <f t="shared" si="239"/>
        <v>Prosjekt 9</v>
      </c>
    </row>
    <row r="922" spans="106:106" x14ac:dyDescent="0.3">
      <c r="DB922" s="302" t="str">
        <f t="shared" si="239"/>
        <v>Prosjekt 9</v>
      </c>
    </row>
    <row r="923" spans="106:106" x14ac:dyDescent="0.3">
      <c r="DB923" s="302" t="str">
        <f t="shared" si="239"/>
        <v>Prosjekt 9</v>
      </c>
    </row>
    <row r="924" spans="106:106" x14ac:dyDescent="0.3">
      <c r="DB924" s="302" t="str">
        <f t="shared" si="239"/>
        <v>Prosjekt 9</v>
      </c>
    </row>
    <row r="925" spans="106:106" x14ac:dyDescent="0.3">
      <c r="DB925" s="302" t="str">
        <f t="shared" si="239"/>
        <v>Prosjekt 9</v>
      </c>
    </row>
    <row r="926" spans="106:106" x14ac:dyDescent="0.3">
      <c r="DB926" s="302" t="str">
        <f t="shared" si="239"/>
        <v>Prosjekt 9</v>
      </c>
    </row>
    <row r="927" spans="106:106" x14ac:dyDescent="0.3">
      <c r="DB927" s="302" t="str">
        <f t="shared" si="239"/>
        <v>Prosjekt 9</v>
      </c>
    </row>
    <row r="928" spans="106:106" x14ac:dyDescent="0.3">
      <c r="DB928" s="302" t="str">
        <f t="shared" si="239"/>
        <v>Prosjekt 9</v>
      </c>
    </row>
    <row r="929" spans="106:106" x14ac:dyDescent="0.3">
      <c r="DB929" s="302" t="str">
        <f t="shared" si="239"/>
        <v>Prosjekt 9</v>
      </c>
    </row>
    <row r="930" spans="106:106" x14ac:dyDescent="0.3">
      <c r="DB930" s="302" t="str">
        <f t="shared" si="239"/>
        <v>Prosjekt 9</v>
      </c>
    </row>
    <row r="931" spans="106:106" x14ac:dyDescent="0.3">
      <c r="DB931" s="302" t="str">
        <f t="shared" si="239"/>
        <v>Prosjekt 9</v>
      </c>
    </row>
    <row r="932" spans="106:106" x14ac:dyDescent="0.3">
      <c r="DB932" s="302" t="str">
        <f t="shared" si="239"/>
        <v>Prosjekt 9</v>
      </c>
    </row>
    <row r="933" spans="106:106" x14ac:dyDescent="0.3">
      <c r="DB933" s="302" t="str">
        <f t="shared" si="239"/>
        <v>Prosjekt 9</v>
      </c>
    </row>
    <row r="934" spans="106:106" x14ac:dyDescent="0.3">
      <c r="DB934" s="302" t="str">
        <f t="shared" si="239"/>
        <v>Prosjekt 9</v>
      </c>
    </row>
    <row r="935" spans="106:106" x14ac:dyDescent="0.3">
      <c r="DB935" s="302" t="str">
        <f t="shared" si="239"/>
        <v>Prosjekt 9</v>
      </c>
    </row>
    <row r="936" spans="106:106" x14ac:dyDescent="0.3">
      <c r="DB936" s="302" t="str">
        <f t="shared" si="239"/>
        <v>Prosjekt 9</v>
      </c>
    </row>
    <row r="937" spans="106:106" x14ac:dyDescent="0.3">
      <c r="DB937" s="302" t="str">
        <f t="shared" si="239"/>
        <v>Prosjekt 9</v>
      </c>
    </row>
    <row r="938" spans="106:106" x14ac:dyDescent="0.3">
      <c r="DB938" s="302" t="str">
        <f t="shared" si="239"/>
        <v>Prosjekt 9</v>
      </c>
    </row>
    <row r="939" spans="106:106" x14ac:dyDescent="0.3">
      <c r="DB939" s="302" t="str">
        <f t="shared" si="239"/>
        <v>Prosjekt 9</v>
      </c>
    </row>
    <row r="940" spans="106:106" x14ac:dyDescent="0.3">
      <c r="DB940" s="302" t="str">
        <f t="shared" si="239"/>
        <v>Prosjekt 9</v>
      </c>
    </row>
    <row r="941" spans="106:106" x14ac:dyDescent="0.3">
      <c r="DB941" s="302" t="str">
        <f t="shared" si="239"/>
        <v>Prosjekt 9</v>
      </c>
    </row>
    <row r="942" spans="106:106" x14ac:dyDescent="0.3">
      <c r="DB942" s="302" t="str">
        <f t="shared" si="239"/>
        <v>Prosjekt 9</v>
      </c>
    </row>
    <row r="943" spans="106:106" x14ac:dyDescent="0.3">
      <c r="DB943" s="302" t="str">
        <f t="shared" si="239"/>
        <v>Prosjekt 9</v>
      </c>
    </row>
    <row r="944" spans="106:106" x14ac:dyDescent="0.3">
      <c r="DB944" s="302" t="str">
        <f t="shared" si="239"/>
        <v>Prosjekt 9</v>
      </c>
    </row>
    <row r="945" spans="106:106" x14ac:dyDescent="0.3">
      <c r="DB945" s="302" t="str">
        <f t="shared" si="239"/>
        <v>Prosjekt 9</v>
      </c>
    </row>
    <row r="946" spans="106:106" x14ac:dyDescent="0.3">
      <c r="DB946" s="302" t="str">
        <f t="shared" si="239"/>
        <v>Prosjekt 9</v>
      </c>
    </row>
    <row r="947" spans="106:106" x14ac:dyDescent="0.3">
      <c r="DB947" s="302" t="str">
        <f t="shared" si="239"/>
        <v>Prosjekt 9</v>
      </c>
    </row>
    <row r="948" spans="106:106" x14ac:dyDescent="0.3">
      <c r="DB948" s="302" t="str">
        <f t="shared" si="239"/>
        <v>Prosjekt 9</v>
      </c>
    </row>
    <row r="949" spans="106:106" x14ac:dyDescent="0.3">
      <c r="DB949" s="302" t="str">
        <f t="shared" si="239"/>
        <v>Prosjekt 9</v>
      </c>
    </row>
    <row r="950" spans="106:106" x14ac:dyDescent="0.3">
      <c r="DB950" s="302" t="str">
        <f t="shared" si="239"/>
        <v>Prosjekt 9</v>
      </c>
    </row>
    <row r="951" spans="106:106" x14ac:dyDescent="0.3">
      <c r="DB951" s="302" t="str">
        <f t="shared" si="239"/>
        <v>Prosjekt 9</v>
      </c>
    </row>
    <row r="952" spans="106:106" x14ac:dyDescent="0.3">
      <c r="DB952" s="302" t="str">
        <f t="shared" si="239"/>
        <v>Prosjekt 9</v>
      </c>
    </row>
    <row r="953" spans="106:106" x14ac:dyDescent="0.3">
      <c r="DB953" s="302" t="str">
        <f t="shared" si="239"/>
        <v>Prosjekt 9</v>
      </c>
    </row>
    <row r="954" spans="106:106" x14ac:dyDescent="0.3">
      <c r="DB954" s="302" t="str">
        <f t="shared" si="239"/>
        <v>Prosjekt 9</v>
      </c>
    </row>
    <row r="955" spans="106:106" x14ac:dyDescent="0.3">
      <c r="DB955" s="302" t="str">
        <f t="shared" si="239"/>
        <v>Prosjekt 9</v>
      </c>
    </row>
    <row r="956" spans="106:106" x14ac:dyDescent="0.3">
      <c r="DB956" s="302" t="str">
        <f t="shared" si="239"/>
        <v>Prosjekt 9</v>
      </c>
    </row>
    <row r="957" spans="106:106" x14ac:dyDescent="0.3">
      <c r="DB957" s="302" t="str">
        <f t="shared" si="239"/>
        <v>Prosjekt 9</v>
      </c>
    </row>
    <row r="958" spans="106:106" x14ac:dyDescent="0.3">
      <c r="DB958" s="302" t="str">
        <f t="shared" si="239"/>
        <v>Prosjekt 9</v>
      </c>
    </row>
    <row r="959" spans="106:106" x14ac:dyDescent="0.3">
      <c r="DB959" s="302" t="str">
        <f t="shared" si="239"/>
        <v>Prosjekt 9</v>
      </c>
    </row>
    <row r="960" spans="106:106" x14ac:dyDescent="0.3">
      <c r="DB960" s="302" t="str">
        <f t="shared" si="239"/>
        <v>Prosjekt 9</v>
      </c>
    </row>
    <row r="961" spans="106:106" x14ac:dyDescent="0.3">
      <c r="DB961" s="302" t="str">
        <f t="shared" si="239"/>
        <v>Prosjekt 9</v>
      </c>
    </row>
    <row r="962" spans="106:106" x14ac:dyDescent="0.3">
      <c r="DB962" s="302" t="str">
        <f t="shared" si="239"/>
        <v>Prosjekt 9</v>
      </c>
    </row>
    <row r="963" spans="106:106" x14ac:dyDescent="0.3">
      <c r="DB963" s="302" t="str">
        <f t="shared" si="239"/>
        <v>Prosjekt 9</v>
      </c>
    </row>
    <row r="964" spans="106:106" x14ac:dyDescent="0.3">
      <c r="DB964" s="302" t="str">
        <f t="shared" si="239"/>
        <v>Prosjekt 9</v>
      </c>
    </row>
    <row r="965" spans="106:106" x14ac:dyDescent="0.3">
      <c r="DB965" s="302" t="str">
        <f t="shared" ref="DB965:DB1028" si="240">IF(CY965="",DB964,_xlfn.CONCAT($CY$2," ",CY965))</f>
        <v>Prosjekt 9</v>
      </c>
    </row>
    <row r="966" spans="106:106" x14ac:dyDescent="0.3">
      <c r="DB966" s="302" t="str">
        <f t="shared" si="240"/>
        <v>Prosjekt 9</v>
      </c>
    </row>
    <row r="967" spans="106:106" x14ac:dyDescent="0.3">
      <c r="DB967" s="302" t="str">
        <f t="shared" si="240"/>
        <v>Prosjekt 9</v>
      </c>
    </row>
    <row r="968" spans="106:106" x14ac:dyDescent="0.3">
      <c r="DB968" s="302" t="str">
        <f t="shared" si="240"/>
        <v>Prosjekt 9</v>
      </c>
    </row>
    <row r="969" spans="106:106" x14ac:dyDescent="0.3">
      <c r="DB969" s="302" t="str">
        <f t="shared" si="240"/>
        <v>Prosjekt 9</v>
      </c>
    </row>
    <row r="970" spans="106:106" x14ac:dyDescent="0.3">
      <c r="DB970" s="302" t="str">
        <f t="shared" si="240"/>
        <v>Prosjekt 9</v>
      </c>
    </row>
    <row r="971" spans="106:106" x14ac:dyDescent="0.3">
      <c r="DB971" s="302" t="str">
        <f t="shared" si="240"/>
        <v>Prosjekt 9</v>
      </c>
    </row>
    <row r="972" spans="106:106" x14ac:dyDescent="0.3">
      <c r="DB972" s="302" t="str">
        <f t="shared" si="240"/>
        <v>Prosjekt 9</v>
      </c>
    </row>
    <row r="973" spans="106:106" x14ac:dyDescent="0.3">
      <c r="DB973" s="302" t="str">
        <f t="shared" si="240"/>
        <v>Prosjekt 9</v>
      </c>
    </row>
    <row r="974" spans="106:106" x14ac:dyDescent="0.3">
      <c r="DB974" s="302" t="str">
        <f t="shared" si="240"/>
        <v>Prosjekt 9</v>
      </c>
    </row>
    <row r="975" spans="106:106" x14ac:dyDescent="0.3">
      <c r="DB975" s="302" t="str">
        <f t="shared" si="240"/>
        <v>Prosjekt 9</v>
      </c>
    </row>
    <row r="976" spans="106:106" x14ac:dyDescent="0.3">
      <c r="DB976" s="302" t="str">
        <f t="shared" si="240"/>
        <v>Prosjekt 9</v>
      </c>
    </row>
    <row r="977" spans="106:106" x14ac:dyDescent="0.3">
      <c r="DB977" s="302" t="str">
        <f t="shared" si="240"/>
        <v>Prosjekt 9</v>
      </c>
    </row>
    <row r="978" spans="106:106" x14ac:dyDescent="0.3">
      <c r="DB978" s="302" t="str">
        <f t="shared" si="240"/>
        <v>Prosjekt 9</v>
      </c>
    </row>
    <row r="979" spans="106:106" x14ac:dyDescent="0.3">
      <c r="DB979" s="302" t="str">
        <f t="shared" si="240"/>
        <v>Prosjekt 9</v>
      </c>
    </row>
    <row r="980" spans="106:106" x14ac:dyDescent="0.3">
      <c r="DB980" s="302" t="str">
        <f t="shared" si="240"/>
        <v>Prosjekt 9</v>
      </c>
    </row>
    <row r="981" spans="106:106" x14ac:dyDescent="0.3">
      <c r="DB981" s="302" t="str">
        <f t="shared" si="240"/>
        <v>Prosjekt 9</v>
      </c>
    </row>
    <row r="982" spans="106:106" x14ac:dyDescent="0.3">
      <c r="DB982" s="302" t="str">
        <f t="shared" si="240"/>
        <v>Prosjekt 9</v>
      </c>
    </row>
    <row r="983" spans="106:106" x14ac:dyDescent="0.3">
      <c r="DB983" s="302" t="str">
        <f t="shared" si="240"/>
        <v>Prosjekt 9</v>
      </c>
    </row>
    <row r="984" spans="106:106" x14ac:dyDescent="0.3">
      <c r="DB984" s="302" t="str">
        <f t="shared" si="240"/>
        <v>Prosjekt 9</v>
      </c>
    </row>
    <row r="985" spans="106:106" x14ac:dyDescent="0.3">
      <c r="DB985" s="302" t="str">
        <f t="shared" si="240"/>
        <v>Prosjekt 9</v>
      </c>
    </row>
    <row r="986" spans="106:106" x14ac:dyDescent="0.3">
      <c r="DB986" s="302" t="str">
        <f t="shared" si="240"/>
        <v>Prosjekt 9</v>
      </c>
    </row>
    <row r="987" spans="106:106" x14ac:dyDescent="0.3">
      <c r="DB987" s="302" t="str">
        <f t="shared" si="240"/>
        <v>Prosjekt 9</v>
      </c>
    </row>
    <row r="988" spans="106:106" x14ac:dyDescent="0.3">
      <c r="DB988" s="302" t="str">
        <f t="shared" si="240"/>
        <v>Prosjekt 9</v>
      </c>
    </row>
    <row r="989" spans="106:106" x14ac:dyDescent="0.3">
      <c r="DB989" s="302" t="str">
        <f t="shared" si="240"/>
        <v>Prosjekt 9</v>
      </c>
    </row>
    <row r="990" spans="106:106" x14ac:dyDescent="0.3">
      <c r="DB990" s="302" t="str">
        <f t="shared" si="240"/>
        <v>Prosjekt 9</v>
      </c>
    </row>
    <row r="991" spans="106:106" x14ac:dyDescent="0.3">
      <c r="DB991" s="302" t="str">
        <f t="shared" si="240"/>
        <v>Prosjekt 9</v>
      </c>
    </row>
    <row r="992" spans="106:106" x14ac:dyDescent="0.3">
      <c r="DB992" s="302" t="str">
        <f t="shared" si="240"/>
        <v>Prosjekt 9</v>
      </c>
    </row>
    <row r="993" spans="106:106" x14ac:dyDescent="0.3">
      <c r="DB993" s="302" t="str">
        <f t="shared" si="240"/>
        <v>Prosjekt 9</v>
      </c>
    </row>
    <row r="994" spans="106:106" x14ac:dyDescent="0.3">
      <c r="DB994" s="302" t="str">
        <f t="shared" si="240"/>
        <v>Prosjekt 9</v>
      </c>
    </row>
    <row r="995" spans="106:106" x14ac:dyDescent="0.3">
      <c r="DB995" s="302" t="str">
        <f t="shared" si="240"/>
        <v>Prosjekt 9</v>
      </c>
    </row>
    <row r="996" spans="106:106" x14ac:dyDescent="0.3">
      <c r="DB996" s="302" t="str">
        <f t="shared" si="240"/>
        <v>Prosjekt 9</v>
      </c>
    </row>
    <row r="997" spans="106:106" x14ac:dyDescent="0.3">
      <c r="DB997" s="302" t="str">
        <f t="shared" si="240"/>
        <v>Prosjekt 9</v>
      </c>
    </row>
    <row r="998" spans="106:106" x14ac:dyDescent="0.3">
      <c r="DB998" s="302" t="str">
        <f t="shared" si="240"/>
        <v>Prosjekt 9</v>
      </c>
    </row>
    <row r="999" spans="106:106" x14ac:dyDescent="0.3">
      <c r="DB999" s="302" t="str">
        <f t="shared" si="240"/>
        <v>Prosjekt 9</v>
      </c>
    </row>
    <row r="1000" spans="106:106" x14ac:dyDescent="0.3">
      <c r="DB1000" s="302" t="str">
        <f t="shared" si="240"/>
        <v>Prosjekt 9</v>
      </c>
    </row>
    <row r="1001" spans="106:106" x14ac:dyDescent="0.3">
      <c r="DB1001" s="302" t="str">
        <f t="shared" si="240"/>
        <v>Prosjekt 9</v>
      </c>
    </row>
    <row r="1002" spans="106:106" x14ac:dyDescent="0.3">
      <c r="DB1002" s="302" t="str">
        <f t="shared" si="240"/>
        <v>Prosjekt 9</v>
      </c>
    </row>
    <row r="1003" spans="106:106" x14ac:dyDescent="0.3">
      <c r="DB1003" s="302" t="str">
        <f t="shared" si="240"/>
        <v>Prosjekt 9</v>
      </c>
    </row>
    <row r="1004" spans="106:106" x14ac:dyDescent="0.3">
      <c r="DB1004" s="302" t="str">
        <f t="shared" si="240"/>
        <v>Prosjekt 9</v>
      </c>
    </row>
    <row r="1005" spans="106:106" x14ac:dyDescent="0.3">
      <c r="DB1005" s="302" t="str">
        <f t="shared" si="240"/>
        <v>Prosjekt 9</v>
      </c>
    </row>
    <row r="1006" spans="106:106" x14ac:dyDescent="0.3">
      <c r="DB1006" s="302" t="str">
        <f t="shared" si="240"/>
        <v>Prosjekt 9</v>
      </c>
    </row>
    <row r="1007" spans="106:106" x14ac:dyDescent="0.3">
      <c r="DB1007" s="302" t="str">
        <f t="shared" si="240"/>
        <v>Prosjekt 9</v>
      </c>
    </row>
    <row r="1008" spans="106:106" x14ac:dyDescent="0.3">
      <c r="DB1008" s="302" t="str">
        <f t="shared" si="240"/>
        <v>Prosjekt 9</v>
      </c>
    </row>
    <row r="1009" spans="106:106" x14ac:dyDescent="0.3">
      <c r="DB1009" s="302" t="str">
        <f t="shared" si="240"/>
        <v>Prosjekt 9</v>
      </c>
    </row>
    <row r="1010" spans="106:106" x14ac:dyDescent="0.3">
      <c r="DB1010" s="302" t="str">
        <f t="shared" si="240"/>
        <v>Prosjekt 9</v>
      </c>
    </row>
    <row r="1011" spans="106:106" x14ac:dyDescent="0.3">
      <c r="DB1011" s="302" t="str">
        <f t="shared" si="240"/>
        <v>Prosjekt 9</v>
      </c>
    </row>
    <row r="1012" spans="106:106" x14ac:dyDescent="0.3">
      <c r="DB1012" s="302" t="str">
        <f t="shared" si="240"/>
        <v>Prosjekt 9</v>
      </c>
    </row>
    <row r="1013" spans="106:106" x14ac:dyDescent="0.3">
      <c r="DB1013" s="302" t="str">
        <f t="shared" si="240"/>
        <v>Prosjekt 9</v>
      </c>
    </row>
    <row r="1014" spans="106:106" x14ac:dyDescent="0.3">
      <c r="DB1014" s="302" t="str">
        <f t="shared" si="240"/>
        <v>Prosjekt 9</v>
      </c>
    </row>
    <row r="1015" spans="106:106" x14ac:dyDescent="0.3">
      <c r="DB1015" s="302" t="str">
        <f t="shared" si="240"/>
        <v>Prosjekt 9</v>
      </c>
    </row>
    <row r="1016" spans="106:106" x14ac:dyDescent="0.3">
      <c r="DB1016" s="302" t="str">
        <f t="shared" si="240"/>
        <v>Prosjekt 9</v>
      </c>
    </row>
    <row r="1017" spans="106:106" x14ac:dyDescent="0.3">
      <c r="DB1017" s="302" t="str">
        <f t="shared" si="240"/>
        <v>Prosjekt 9</v>
      </c>
    </row>
    <row r="1018" spans="106:106" x14ac:dyDescent="0.3">
      <c r="DB1018" s="302" t="str">
        <f t="shared" si="240"/>
        <v>Prosjekt 9</v>
      </c>
    </row>
    <row r="1019" spans="106:106" x14ac:dyDescent="0.3">
      <c r="DB1019" s="302" t="str">
        <f t="shared" si="240"/>
        <v>Prosjekt 9</v>
      </c>
    </row>
    <row r="1020" spans="106:106" x14ac:dyDescent="0.3">
      <c r="DB1020" s="302" t="str">
        <f t="shared" si="240"/>
        <v>Prosjekt 9</v>
      </c>
    </row>
    <row r="1021" spans="106:106" x14ac:dyDescent="0.3">
      <c r="DB1021" s="302" t="str">
        <f t="shared" si="240"/>
        <v>Prosjekt 9</v>
      </c>
    </row>
    <row r="1022" spans="106:106" x14ac:dyDescent="0.3">
      <c r="DB1022" s="302" t="str">
        <f t="shared" si="240"/>
        <v>Prosjekt 9</v>
      </c>
    </row>
    <row r="1023" spans="106:106" x14ac:dyDescent="0.3">
      <c r="DB1023" s="302" t="str">
        <f t="shared" si="240"/>
        <v>Prosjekt 9</v>
      </c>
    </row>
    <row r="1024" spans="106:106" x14ac:dyDescent="0.3">
      <c r="DB1024" s="302" t="str">
        <f t="shared" si="240"/>
        <v>Prosjekt 9</v>
      </c>
    </row>
    <row r="1025" spans="106:106" x14ac:dyDescent="0.3">
      <c r="DB1025" s="302" t="str">
        <f t="shared" si="240"/>
        <v>Prosjekt 9</v>
      </c>
    </row>
    <row r="1026" spans="106:106" x14ac:dyDescent="0.3">
      <c r="DB1026" s="302" t="str">
        <f t="shared" si="240"/>
        <v>Prosjekt 9</v>
      </c>
    </row>
    <row r="1027" spans="106:106" x14ac:dyDescent="0.3">
      <c r="DB1027" s="302" t="str">
        <f t="shared" si="240"/>
        <v>Prosjekt 9</v>
      </c>
    </row>
    <row r="1028" spans="106:106" x14ac:dyDescent="0.3">
      <c r="DB1028" s="302" t="str">
        <f t="shared" si="240"/>
        <v>Prosjekt 9</v>
      </c>
    </row>
    <row r="1029" spans="106:106" x14ac:dyDescent="0.3">
      <c r="DB1029" s="302" t="str">
        <f t="shared" ref="DB1029:DB1092" si="241">IF(CY1029="",DB1028,_xlfn.CONCAT($CY$2," ",CY1029))</f>
        <v>Prosjekt 9</v>
      </c>
    </row>
    <row r="1030" spans="106:106" x14ac:dyDescent="0.3">
      <c r="DB1030" s="302" t="str">
        <f t="shared" si="241"/>
        <v>Prosjekt 9</v>
      </c>
    </row>
    <row r="1031" spans="106:106" x14ac:dyDescent="0.3">
      <c r="DB1031" s="302" t="str">
        <f t="shared" si="241"/>
        <v>Prosjekt 9</v>
      </c>
    </row>
    <row r="1032" spans="106:106" x14ac:dyDescent="0.3">
      <c r="DB1032" s="302" t="str">
        <f t="shared" si="241"/>
        <v>Prosjekt 9</v>
      </c>
    </row>
    <row r="1033" spans="106:106" x14ac:dyDescent="0.3">
      <c r="DB1033" s="302" t="str">
        <f t="shared" si="241"/>
        <v>Prosjekt 9</v>
      </c>
    </row>
    <row r="1034" spans="106:106" x14ac:dyDescent="0.3">
      <c r="DB1034" s="302" t="str">
        <f t="shared" si="241"/>
        <v>Prosjekt 9</v>
      </c>
    </row>
    <row r="1035" spans="106:106" x14ac:dyDescent="0.3">
      <c r="DB1035" s="302" t="str">
        <f t="shared" si="241"/>
        <v>Prosjekt 9</v>
      </c>
    </row>
    <row r="1036" spans="106:106" x14ac:dyDescent="0.3">
      <c r="DB1036" s="302" t="str">
        <f t="shared" si="241"/>
        <v>Prosjekt 9</v>
      </c>
    </row>
    <row r="1037" spans="106:106" x14ac:dyDescent="0.3">
      <c r="DB1037" s="302" t="str">
        <f t="shared" si="241"/>
        <v>Prosjekt 9</v>
      </c>
    </row>
    <row r="1038" spans="106:106" x14ac:dyDescent="0.3">
      <c r="DB1038" s="302" t="str">
        <f t="shared" si="241"/>
        <v>Prosjekt 9</v>
      </c>
    </row>
    <row r="1039" spans="106:106" x14ac:dyDescent="0.3">
      <c r="DB1039" s="302" t="str">
        <f t="shared" si="241"/>
        <v>Prosjekt 9</v>
      </c>
    </row>
    <row r="1040" spans="106:106" x14ac:dyDescent="0.3">
      <c r="DB1040" s="302" t="str">
        <f t="shared" si="241"/>
        <v>Prosjekt 9</v>
      </c>
    </row>
    <row r="1041" spans="106:106" x14ac:dyDescent="0.3">
      <c r="DB1041" s="302" t="str">
        <f t="shared" si="241"/>
        <v>Prosjekt 9</v>
      </c>
    </row>
    <row r="1042" spans="106:106" x14ac:dyDescent="0.3">
      <c r="DB1042" s="302" t="str">
        <f t="shared" si="241"/>
        <v>Prosjekt 9</v>
      </c>
    </row>
    <row r="1043" spans="106:106" x14ac:dyDescent="0.3">
      <c r="DB1043" s="302" t="str">
        <f t="shared" si="241"/>
        <v>Prosjekt 9</v>
      </c>
    </row>
    <row r="1044" spans="106:106" x14ac:dyDescent="0.3">
      <c r="DB1044" s="302" t="str">
        <f t="shared" si="241"/>
        <v>Prosjekt 9</v>
      </c>
    </row>
    <row r="1045" spans="106:106" x14ac:dyDescent="0.3">
      <c r="DB1045" s="302" t="str">
        <f t="shared" si="241"/>
        <v>Prosjekt 9</v>
      </c>
    </row>
    <row r="1046" spans="106:106" x14ac:dyDescent="0.3">
      <c r="DB1046" s="302" t="str">
        <f t="shared" si="241"/>
        <v>Prosjekt 9</v>
      </c>
    </row>
    <row r="1047" spans="106:106" x14ac:dyDescent="0.3">
      <c r="DB1047" s="302" t="str">
        <f t="shared" si="241"/>
        <v>Prosjekt 9</v>
      </c>
    </row>
    <row r="1048" spans="106:106" x14ac:dyDescent="0.3">
      <c r="DB1048" s="302" t="str">
        <f t="shared" si="241"/>
        <v>Prosjekt 9</v>
      </c>
    </row>
    <row r="1049" spans="106:106" x14ac:dyDescent="0.3">
      <c r="DB1049" s="302" t="str">
        <f t="shared" si="241"/>
        <v>Prosjekt 9</v>
      </c>
    </row>
    <row r="1050" spans="106:106" x14ac:dyDescent="0.3">
      <c r="DB1050" s="302" t="str">
        <f t="shared" si="241"/>
        <v>Prosjekt 9</v>
      </c>
    </row>
    <row r="1051" spans="106:106" x14ac:dyDescent="0.3">
      <c r="DB1051" s="302" t="str">
        <f t="shared" si="241"/>
        <v>Prosjekt 9</v>
      </c>
    </row>
    <row r="1052" spans="106:106" x14ac:dyDescent="0.3">
      <c r="DB1052" s="302" t="str">
        <f t="shared" si="241"/>
        <v>Prosjekt 9</v>
      </c>
    </row>
    <row r="1053" spans="106:106" x14ac:dyDescent="0.3">
      <c r="DB1053" s="302" t="str">
        <f t="shared" si="241"/>
        <v>Prosjekt 9</v>
      </c>
    </row>
    <row r="1054" spans="106:106" x14ac:dyDescent="0.3">
      <c r="DB1054" s="302" t="str">
        <f t="shared" si="241"/>
        <v>Prosjekt 9</v>
      </c>
    </row>
    <row r="1055" spans="106:106" x14ac:dyDescent="0.3">
      <c r="DB1055" s="302" t="str">
        <f t="shared" si="241"/>
        <v>Prosjekt 9</v>
      </c>
    </row>
    <row r="1056" spans="106:106" x14ac:dyDescent="0.3">
      <c r="DB1056" s="302" t="str">
        <f t="shared" si="241"/>
        <v>Prosjekt 9</v>
      </c>
    </row>
    <row r="1057" spans="106:106" x14ac:dyDescent="0.3">
      <c r="DB1057" s="302" t="str">
        <f t="shared" si="241"/>
        <v>Prosjekt 9</v>
      </c>
    </row>
    <row r="1058" spans="106:106" x14ac:dyDescent="0.3">
      <c r="DB1058" s="302" t="str">
        <f t="shared" si="241"/>
        <v>Prosjekt 9</v>
      </c>
    </row>
    <row r="1059" spans="106:106" x14ac:dyDescent="0.3">
      <c r="DB1059" s="302" t="str">
        <f t="shared" si="241"/>
        <v>Prosjekt 9</v>
      </c>
    </row>
    <row r="1060" spans="106:106" x14ac:dyDescent="0.3">
      <c r="DB1060" s="302" t="str">
        <f t="shared" si="241"/>
        <v>Prosjekt 9</v>
      </c>
    </row>
    <row r="1061" spans="106:106" x14ac:dyDescent="0.3">
      <c r="DB1061" s="302" t="str">
        <f t="shared" si="241"/>
        <v>Prosjekt 9</v>
      </c>
    </row>
    <row r="1062" spans="106:106" x14ac:dyDescent="0.3">
      <c r="DB1062" s="302" t="str">
        <f t="shared" si="241"/>
        <v>Prosjekt 9</v>
      </c>
    </row>
    <row r="1063" spans="106:106" x14ac:dyDescent="0.3">
      <c r="DB1063" s="302" t="str">
        <f t="shared" si="241"/>
        <v>Prosjekt 9</v>
      </c>
    </row>
    <row r="1064" spans="106:106" x14ac:dyDescent="0.3">
      <c r="DB1064" s="302" t="str">
        <f t="shared" si="241"/>
        <v>Prosjekt 9</v>
      </c>
    </row>
    <row r="1065" spans="106:106" x14ac:dyDescent="0.3">
      <c r="DB1065" s="302" t="str">
        <f t="shared" si="241"/>
        <v>Prosjekt 9</v>
      </c>
    </row>
    <row r="1066" spans="106:106" x14ac:dyDescent="0.3">
      <c r="DB1066" s="302" t="str">
        <f t="shared" si="241"/>
        <v>Prosjekt 9</v>
      </c>
    </row>
    <row r="1067" spans="106:106" x14ac:dyDescent="0.3">
      <c r="DB1067" s="302" t="str">
        <f t="shared" si="241"/>
        <v>Prosjekt 9</v>
      </c>
    </row>
    <row r="1068" spans="106:106" x14ac:dyDescent="0.3">
      <c r="DB1068" s="302" t="str">
        <f t="shared" si="241"/>
        <v>Prosjekt 9</v>
      </c>
    </row>
    <row r="1069" spans="106:106" x14ac:dyDescent="0.3">
      <c r="DB1069" s="302" t="str">
        <f t="shared" si="241"/>
        <v>Prosjekt 9</v>
      </c>
    </row>
    <row r="1070" spans="106:106" x14ac:dyDescent="0.3">
      <c r="DB1070" s="302" t="str">
        <f t="shared" si="241"/>
        <v>Prosjekt 9</v>
      </c>
    </row>
    <row r="1071" spans="106:106" x14ac:dyDescent="0.3">
      <c r="DB1071" s="302" t="str">
        <f t="shared" si="241"/>
        <v>Prosjekt 9</v>
      </c>
    </row>
    <row r="1072" spans="106:106" x14ac:dyDescent="0.3">
      <c r="DB1072" s="302" t="str">
        <f t="shared" si="241"/>
        <v>Prosjekt 9</v>
      </c>
    </row>
    <row r="1073" spans="106:106" x14ac:dyDescent="0.3">
      <c r="DB1073" s="302" t="str">
        <f t="shared" si="241"/>
        <v>Prosjekt 9</v>
      </c>
    </row>
    <row r="1074" spans="106:106" x14ac:dyDescent="0.3">
      <c r="DB1074" s="302" t="str">
        <f t="shared" si="241"/>
        <v>Prosjekt 9</v>
      </c>
    </row>
    <row r="1075" spans="106:106" x14ac:dyDescent="0.3">
      <c r="DB1075" s="302" t="str">
        <f t="shared" si="241"/>
        <v>Prosjekt 9</v>
      </c>
    </row>
    <row r="1076" spans="106:106" x14ac:dyDescent="0.3">
      <c r="DB1076" s="302" t="str">
        <f t="shared" si="241"/>
        <v>Prosjekt 9</v>
      </c>
    </row>
    <row r="1077" spans="106:106" x14ac:dyDescent="0.3">
      <c r="DB1077" s="302" t="str">
        <f t="shared" si="241"/>
        <v>Prosjekt 9</v>
      </c>
    </row>
    <row r="1078" spans="106:106" x14ac:dyDescent="0.3">
      <c r="DB1078" s="302" t="str">
        <f t="shared" si="241"/>
        <v>Prosjekt 9</v>
      </c>
    </row>
    <row r="1079" spans="106:106" x14ac:dyDescent="0.3">
      <c r="DB1079" s="302" t="str">
        <f t="shared" si="241"/>
        <v>Prosjekt 9</v>
      </c>
    </row>
    <row r="1080" spans="106:106" x14ac:dyDescent="0.3">
      <c r="DB1080" s="302" t="str">
        <f t="shared" si="241"/>
        <v>Prosjekt 9</v>
      </c>
    </row>
    <row r="1081" spans="106:106" x14ac:dyDescent="0.3">
      <c r="DB1081" s="302" t="str">
        <f t="shared" si="241"/>
        <v>Prosjekt 9</v>
      </c>
    </row>
    <row r="1082" spans="106:106" x14ac:dyDescent="0.3">
      <c r="DB1082" s="302" t="str">
        <f t="shared" si="241"/>
        <v>Prosjekt 9</v>
      </c>
    </row>
    <row r="1083" spans="106:106" x14ac:dyDescent="0.3">
      <c r="DB1083" s="302" t="str">
        <f t="shared" si="241"/>
        <v>Prosjekt 9</v>
      </c>
    </row>
    <row r="1084" spans="106:106" x14ac:dyDescent="0.3">
      <c r="DB1084" s="302" t="str">
        <f t="shared" si="241"/>
        <v>Prosjekt 9</v>
      </c>
    </row>
    <row r="1085" spans="106:106" x14ac:dyDescent="0.3">
      <c r="DB1085" s="302" t="str">
        <f t="shared" si="241"/>
        <v>Prosjekt 9</v>
      </c>
    </row>
    <row r="1086" spans="106:106" x14ac:dyDescent="0.3">
      <c r="DB1086" s="302" t="str">
        <f t="shared" si="241"/>
        <v>Prosjekt 9</v>
      </c>
    </row>
    <row r="1087" spans="106:106" x14ac:dyDescent="0.3">
      <c r="DB1087" s="302" t="str">
        <f t="shared" si="241"/>
        <v>Prosjekt 9</v>
      </c>
    </row>
    <row r="1088" spans="106:106" x14ac:dyDescent="0.3">
      <c r="DB1088" s="302" t="str">
        <f t="shared" si="241"/>
        <v>Prosjekt 9</v>
      </c>
    </row>
    <row r="1089" spans="106:106" x14ac:dyDescent="0.3">
      <c r="DB1089" s="302" t="str">
        <f t="shared" si="241"/>
        <v>Prosjekt 9</v>
      </c>
    </row>
    <row r="1090" spans="106:106" x14ac:dyDescent="0.3">
      <c r="DB1090" s="302" t="str">
        <f t="shared" si="241"/>
        <v>Prosjekt 9</v>
      </c>
    </row>
    <row r="1091" spans="106:106" x14ac:dyDescent="0.3">
      <c r="DB1091" s="302" t="str">
        <f t="shared" si="241"/>
        <v>Prosjekt 9</v>
      </c>
    </row>
    <row r="1092" spans="106:106" x14ac:dyDescent="0.3">
      <c r="DB1092" s="302" t="str">
        <f t="shared" si="241"/>
        <v>Prosjekt 9</v>
      </c>
    </row>
    <row r="1093" spans="106:106" x14ac:dyDescent="0.3">
      <c r="DB1093" s="302" t="str">
        <f t="shared" ref="DB1093:DB1156" si="242">IF(CY1093="",DB1092,_xlfn.CONCAT($CY$2," ",CY1093))</f>
        <v>Prosjekt 9</v>
      </c>
    </row>
    <row r="1094" spans="106:106" x14ac:dyDescent="0.3">
      <c r="DB1094" s="302" t="str">
        <f t="shared" si="242"/>
        <v>Prosjekt 9</v>
      </c>
    </row>
    <row r="1095" spans="106:106" x14ac:dyDescent="0.3">
      <c r="DB1095" s="302" t="str">
        <f t="shared" si="242"/>
        <v>Prosjekt 9</v>
      </c>
    </row>
    <row r="1096" spans="106:106" x14ac:dyDescent="0.3">
      <c r="DB1096" s="302" t="str">
        <f t="shared" si="242"/>
        <v>Prosjekt 9</v>
      </c>
    </row>
    <row r="1097" spans="106:106" x14ac:dyDescent="0.3">
      <c r="DB1097" s="302" t="str">
        <f t="shared" si="242"/>
        <v>Prosjekt 9</v>
      </c>
    </row>
    <row r="1098" spans="106:106" x14ac:dyDescent="0.3">
      <c r="DB1098" s="302" t="str">
        <f t="shared" si="242"/>
        <v>Prosjekt 9</v>
      </c>
    </row>
    <row r="1099" spans="106:106" x14ac:dyDescent="0.3">
      <c r="DB1099" s="302" t="str">
        <f t="shared" si="242"/>
        <v>Prosjekt 9</v>
      </c>
    </row>
    <row r="1100" spans="106:106" x14ac:dyDescent="0.3">
      <c r="DB1100" s="302" t="str">
        <f t="shared" si="242"/>
        <v>Prosjekt 9</v>
      </c>
    </row>
    <row r="1101" spans="106:106" x14ac:dyDescent="0.3">
      <c r="DB1101" s="302" t="str">
        <f t="shared" si="242"/>
        <v>Prosjekt 9</v>
      </c>
    </row>
    <row r="1102" spans="106:106" x14ac:dyDescent="0.3">
      <c r="DB1102" s="302" t="str">
        <f t="shared" si="242"/>
        <v>Prosjekt 9</v>
      </c>
    </row>
    <row r="1103" spans="106:106" x14ac:dyDescent="0.3">
      <c r="DB1103" s="302" t="str">
        <f t="shared" si="242"/>
        <v>Prosjekt 9</v>
      </c>
    </row>
    <row r="1104" spans="106:106" x14ac:dyDescent="0.3">
      <c r="DB1104" s="302" t="str">
        <f t="shared" si="242"/>
        <v>Prosjekt 9</v>
      </c>
    </row>
    <row r="1105" spans="106:106" x14ac:dyDescent="0.3">
      <c r="DB1105" s="302" t="str">
        <f t="shared" si="242"/>
        <v>Prosjekt 9</v>
      </c>
    </row>
    <row r="1106" spans="106:106" x14ac:dyDescent="0.3">
      <c r="DB1106" s="302" t="str">
        <f t="shared" si="242"/>
        <v>Prosjekt 9</v>
      </c>
    </row>
    <row r="1107" spans="106:106" x14ac:dyDescent="0.3">
      <c r="DB1107" s="302" t="str">
        <f t="shared" si="242"/>
        <v>Prosjekt 9</v>
      </c>
    </row>
    <row r="1108" spans="106:106" x14ac:dyDescent="0.3">
      <c r="DB1108" s="302" t="str">
        <f t="shared" si="242"/>
        <v>Prosjekt 9</v>
      </c>
    </row>
    <row r="1109" spans="106:106" x14ac:dyDescent="0.3">
      <c r="DB1109" s="302" t="str">
        <f t="shared" si="242"/>
        <v>Prosjekt 9</v>
      </c>
    </row>
    <row r="1110" spans="106:106" x14ac:dyDescent="0.3">
      <c r="DB1110" s="302" t="str">
        <f t="shared" si="242"/>
        <v>Prosjekt 9</v>
      </c>
    </row>
    <row r="1111" spans="106:106" x14ac:dyDescent="0.3">
      <c r="DB1111" s="302" t="str">
        <f t="shared" si="242"/>
        <v>Prosjekt 9</v>
      </c>
    </row>
    <row r="1112" spans="106:106" x14ac:dyDescent="0.3">
      <c r="DB1112" s="302" t="str">
        <f t="shared" si="242"/>
        <v>Prosjekt 9</v>
      </c>
    </row>
    <row r="1113" spans="106:106" x14ac:dyDescent="0.3">
      <c r="DB1113" s="302" t="str">
        <f t="shared" si="242"/>
        <v>Prosjekt 9</v>
      </c>
    </row>
    <row r="1114" spans="106:106" x14ac:dyDescent="0.3">
      <c r="DB1114" s="302" t="str">
        <f t="shared" si="242"/>
        <v>Prosjekt 9</v>
      </c>
    </row>
    <row r="1115" spans="106:106" x14ac:dyDescent="0.3">
      <c r="DB1115" s="302" t="str">
        <f t="shared" si="242"/>
        <v>Prosjekt 9</v>
      </c>
    </row>
    <row r="1116" spans="106:106" x14ac:dyDescent="0.3">
      <c r="DB1116" s="302" t="str">
        <f t="shared" si="242"/>
        <v>Prosjekt 9</v>
      </c>
    </row>
    <row r="1117" spans="106:106" x14ac:dyDescent="0.3">
      <c r="DB1117" s="302" t="str">
        <f t="shared" si="242"/>
        <v>Prosjekt 9</v>
      </c>
    </row>
    <row r="1118" spans="106:106" x14ac:dyDescent="0.3">
      <c r="DB1118" s="302" t="str">
        <f t="shared" si="242"/>
        <v>Prosjekt 9</v>
      </c>
    </row>
    <row r="1119" spans="106:106" x14ac:dyDescent="0.3">
      <c r="DB1119" s="302" t="str">
        <f t="shared" si="242"/>
        <v>Prosjekt 9</v>
      </c>
    </row>
    <row r="1120" spans="106:106" x14ac:dyDescent="0.3">
      <c r="DB1120" s="302" t="str">
        <f t="shared" si="242"/>
        <v>Prosjekt 9</v>
      </c>
    </row>
    <row r="1121" spans="106:106" x14ac:dyDescent="0.3">
      <c r="DB1121" s="302" t="str">
        <f t="shared" si="242"/>
        <v>Prosjekt 9</v>
      </c>
    </row>
    <row r="1122" spans="106:106" x14ac:dyDescent="0.3">
      <c r="DB1122" s="302" t="str">
        <f t="shared" si="242"/>
        <v>Prosjekt 9</v>
      </c>
    </row>
    <row r="1123" spans="106:106" x14ac:dyDescent="0.3">
      <c r="DB1123" s="302" t="str">
        <f t="shared" si="242"/>
        <v>Prosjekt 9</v>
      </c>
    </row>
    <row r="1124" spans="106:106" x14ac:dyDescent="0.3">
      <c r="DB1124" s="302" t="str">
        <f t="shared" si="242"/>
        <v>Prosjekt 9</v>
      </c>
    </row>
    <row r="1125" spans="106:106" x14ac:dyDescent="0.3">
      <c r="DB1125" s="302" t="str">
        <f t="shared" si="242"/>
        <v>Prosjekt 9</v>
      </c>
    </row>
    <row r="1126" spans="106:106" x14ac:dyDescent="0.3">
      <c r="DB1126" s="302" t="str">
        <f t="shared" si="242"/>
        <v>Prosjekt 9</v>
      </c>
    </row>
    <row r="1127" spans="106:106" x14ac:dyDescent="0.3">
      <c r="DB1127" s="302" t="str">
        <f t="shared" si="242"/>
        <v>Prosjekt 9</v>
      </c>
    </row>
    <row r="1128" spans="106:106" x14ac:dyDescent="0.3">
      <c r="DB1128" s="302" t="str">
        <f t="shared" si="242"/>
        <v>Prosjekt 9</v>
      </c>
    </row>
    <row r="1129" spans="106:106" x14ac:dyDescent="0.3">
      <c r="DB1129" s="302" t="str">
        <f t="shared" si="242"/>
        <v>Prosjekt 9</v>
      </c>
    </row>
    <row r="1130" spans="106:106" x14ac:dyDescent="0.3">
      <c r="DB1130" s="302" t="str">
        <f t="shared" si="242"/>
        <v>Prosjekt 9</v>
      </c>
    </row>
    <row r="1131" spans="106:106" x14ac:dyDescent="0.3">
      <c r="DB1131" s="302" t="str">
        <f t="shared" si="242"/>
        <v>Prosjekt 9</v>
      </c>
    </row>
    <row r="1132" spans="106:106" x14ac:dyDescent="0.3">
      <c r="DB1132" s="302" t="str">
        <f t="shared" si="242"/>
        <v>Prosjekt 9</v>
      </c>
    </row>
    <row r="1133" spans="106:106" x14ac:dyDescent="0.3">
      <c r="DB1133" s="302" t="str">
        <f t="shared" si="242"/>
        <v>Prosjekt 9</v>
      </c>
    </row>
    <row r="1134" spans="106:106" x14ac:dyDescent="0.3">
      <c r="DB1134" s="302" t="str">
        <f t="shared" si="242"/>
        <v>Prosjekt 9</v>
      </c>
    </row>
    <row r="1135" spans="106:106" x14ac:dyDescent="0.3">
      <c r="DB1135" s="302" t="str">
        <f t="shared" si="242"/>
        <v>Prosjekt 9</v>
      </c>
    </row>
    <row r="1136" spans="106:106" x14ac:dyDescent="0.3">
      <c r="DB1136" s="302" t="str">
        <f t="shared" si="242"/>
        <v>Prosjekt 9</v>
      </c>
    </row>
    <row r="1137" spans="106:106" x14ac:dyDescent="0.3">
      <c r="DB1137" s="302" t="str">
        <f t="shared" si="242"/>
        <v>Prosjekt 9</v>
      </c>
    </row>
    <row r="1138" spans="106:106" x14ac:dyDescent="0.3">
      <c r="DB1138" s="302" t="str">
        <f t="shared" si="242"/>
        <v>Prosjekt 9</v>
      </c>
    </row>
    <row r="1139" spans="106:106" x14ac:dyDescent="0.3">
      <c r="DB1139" s="302" t="str">
        <f t="shared" si="242"/>
        <v>Prosjekt 9</v>
      </c>
    </row>
    <row r="1140" spans="106:106" x14ac:dyDescent="0.3">
      <c r="DB1140" s="302" t="str">
        <f t="shared" si="242"/>
        <v>Prosjekt 9</v>
      </c>
    </row>
    <row r="1141" spans="106:106" x14ac:dyDescent="0.3">
      <c r="DB1141" s="302" t="str">
        <f t="shared" si="242"/>
        <v>Prosjekt 9</v>
      </c>
    </row>
    <row r="1142" spans="106:106" x14ac:dyDescent="0.3">
      <c r="DB1142" s="302" t="str">
        <f t="shared" si="242"/>
        <v>Prosjekt 9</v>
      </c>
    </row>
    <row r="1143" spans="106:106" x14ac:dyDescent="0.3">
      <c r="DB1143" s="302" t="str">
        <f t="shared" si="242"/>
        <v>Prosjekt 9</v>
      </c>
    </row>
    <row r="1144" spans="106:106" x14ac:dyDescent="0.3">
      <c r="DB1144" s="302" t="str">
        <f t="shared" si="242"/>
        <v>Prosjekt 9</v>
      </c>
    </row>
    <row r="1145" spans="106:106" x14ac:dyDescent="0.3">
      <c r="DB1145" s="302" t="str">
        <f t="shared" si="242"/>
        <v>Prosjekt 9</v>
      </c>
    </row>
    <row r="1146" spans="106:106" x14ac:dyDescent="0.3">
      <c r="DB1146" s="302" t="str">
        <f t="shared" si="242"/>
        <v>Prosjekt 9</v>
      </c>
    </row>
    <row r="1147" spans="106:106" x14ac:dyDescent="0.3">
      <c r="DB1147" s="302" t="str">
        <f t="shared" si="242"/>
        <v>Prosjekt 9</v>
      </c>
    </row>
    <row r="1148" spans="106:106" x14ac:dyDescent="0.3">
      <c r="DB1148" s="302" t="str">
        <f t="shared" si="242"/>
        <v>Prosjekt 9</v>
      </c>
    </row>
    <row r="1149" spans="106:106" x14ac:dyDescent="0.3">
      <c r="DB1149" s="302" t="str">
        <f t="shared" si="242"/>
        <v>Prosjekt 9</v>
      </c>
    </row>
    <row r="1150" spans="106:106" x14ac:dyDescent="0.3">
      <c r="DB1150" s="302" t="str">
        <f t="shared" si="242"/>
        <v>Prosjekt 9</v>
      </c>
    </row>
    <row r="1151" spans="106:106" x14ac:dyDescent="0.3">
      <c r="DB1151" s="302" t="str">
        <f t="shared" si="242"/>
        <v>Prosjekt 9</v>
      </c>
    </row>
    <row r="1152" spans="106:106" x14ac:dyDescent="0.3">
      <c r="DB1152" s="302" t="str">
        <f t="shared" si="242"/>
        <v>Prosjekt 9</v>
      </c>
    </row>
    <row r="1153" spans="106:106" x14ac:dyDescent="0.3">
      <c r="DB1153" s="302" t="str">
        <f t="shared" si="242"/>
        <v>Prosjekt 9</v>
      </c>
    </row>
    <row r="1154" spans="106:106" x14ac:dyDescent="0.3">
      <c r="DB1154" s="302" t="str">
        <f t="shared" si="242"/>
        <v>Prosjekt 9</v>
      </c>
    </row>
    <row r="1155" spans="106:106" x14ac:dyDescent="0.3">
      <c r="DB1155" s="302" t="str">
        <f t="shared" si="242"/>
        <v>Prosjekt 9</v>
      </c>
    </row>
    <row r="1156" spans="106:106" x14ac:dyDescent="0.3">
      <c r="DB1156" s="302" t="str">
        <f t="shared" si="242"/>
        <v>Prosjekt 9</v>
      </c>
    </row>
    <row r="1157" spans="106:106" x14ac:dyDescent="0.3">
      <c r="DB1157" s="302" t="str">
        <f t="shared" ref="DB1157:DB1220" si="243">IF(CY1157="",DB1156,_xlfn.CONCAT($CY$2," ",CY1157))</f>
        <v>Prosjekt 9</v>
      </c>
    </row>
    <row r="1158" spans="106:106" x14ac:dyDescent="0.3">
      <c r="DB1158" s="302" t="str">
        <f t="shared" si="243"/>
        <v>Prosjekt 9</v>
      </c>
    </row>
    <row r="1159" spans="106:106" x14ac:dyDescent="0.3">
      <c r="DB1159" s="302" t="str">
        <f t="shared" si="243"/>
        <v>Prosjekt 9</v>
      </c>
    </row>
    <row r="1160" spans="106:106" x14ac:dyDescent="0.3">
      <c r="DB1160" s="302" t="str">
        <f t="shared" si="243"/>
        <v>Prosjekt 9</v>
      </c>
    </row>
    <row r="1161" spans="106:106" x14ac:dyDescent="0.3">
      <c r="DB1161" s="302" t="str">
        <f t="shared" si="243"/>
        <v>Prosjekt 9</v>
      </c>
    </row>
    <row r="1162" spans="106:106" x14ac:dyDescent="0.3">
      <c r="DB1162" s="302" t="str">
        <f t="shared" si="243"/>
        <v>Prosjekt 9</v>
      </c>
    </row>
    <row r="1163" spans="106:106" x14ac:dyDescent="0.3">
      <c r="DB1163" s="302" t="str">
        <f t="shared" si="243"/>
        <v>Prosjekt 9</v>
      </c>
    </row>
    <row r="1164" spans="106:106" x14ac:dyDescent="0.3">
      <c r="DB1164" s="302" t="str">
        <f t="shared" si="243"/>
        <v>Prosjekt 9</v>
      </c>
    </row>
    <row r="1165" spans="106:106" x14ac:dyDescent="0.3">
      <c r="DB1165" s="302" t="str">
        <f t="shared" si="243"/>
        <v>Prosjekt 9</v>
      </c>
    </row>
    <row r="1166" spans="106:106" x14ac:dyDescent="0.3">
      <c r="DB1166" s="302" t="str">
        <f t="shared" si="243"/>
        <v>Prosjekt 9</v>
      </c>
    </row>
    <row r="1167" spans="106:106" x14ac:dyDescent="0.3">
      <c r="DB1167" s="302" t="str">
        <f t="shared" si="243"/>
        <v>Prosjekt 9</v>
      </c>
    </row>
    <row r="1168" spans="106:106" x14ac:dyDescent="0.3">
      <c r="DB1168" s="302" t="str">
        <f t="shared" si="243"/>
        <v>Prosjekt 9</v>
      </c>
    </row>
    <row r="1169" spans="106:106" x14ac:dyDescent="0.3">
      <c r="DB1169" s="302" t="str">
        <f t="shared" si="243"/>
        <v>Prosjekt 9</v>
      </c>
    </row>
    <row r="1170" spans="106:106" x14ac:dyDescent="0.3">
      <c r="DB1170" s="302" t="str">
        <f t="shared" si="243"/>
        <v>Prosjekt 9</v>
      </c>
    </row>
    <row r="1171" spans="106:106" x14ac:dyDescent="0.3">
      <c r="DB1171" s="302" t="str">
        <f t="shared" si="243"/>
        <v>Prosjekt 9</v>
      </c>
    </row>
    <row r="1172" spans="106:106" x14ac:dyDescent="0.3">
      <c r="DB1172" s="302" t="str">
        <f t="shared" si="243"/>
        <v>Prosjekt 9</v>
      </c>
    </row>
    <row r="1173" spans="106:106" x14ac:dyDescent="0.3">
      <c r="DB1173" s="302" t="str">
        <f t="shared" si="243"/>
        <v>Prosjekt 9</v>
      </c>
    </row>
    <row r="1174" spans="106:106" x14ac:dyDescent="0.3">
      <c r="DB1174" s="302" t="str">
        <f t="shared" si="243"/>
        <v>Prosjekt 9</v>
      </c>
    </row>
    <row r="1175" spans="106:106" x14ac:dyDescent="0.3">
      <c r="DB1175" s="302" t="str">
        <f t="shared" si="243"/>
        <v>Prosjekt 9</v>
      </c>
    </row>
    <row r="1176" spans="106:106" x14ac:dyDescent="0.3">
      <c r="DB1176" s="302" t="str">
        <f t="shared" si="243"/>
        <v>Prosjekt 9</v>
      </c>
    </row>
    <row r="1177" spans="106:106" x14ac:dyDescent="0.3">
      <c r="DB1177" s="302" t="str">
        <f t="shared" si="243"/>
        <v>Prosjekt 9</v>
      </c>
    </row>
    <row r="1178" spans="106:106" x14ac:dyDescent="0.3">
      <c r="DB1178" s="302" t="str">
        <f t="shared" si="243"/>
        <v>Prosjekt 9</v>
      </c>
    </row>
    <row r="1179" spans="106:106" x14ac:dyDescent="0.3">
      <c r="DB1179" s="302" t="str">
        <f t="shared" si="243"/>
        <v>Prosjekt 9</v>
      </c>
    </row>
    <row r="1180" spans="106:106" x14ac:dyDescent="0.3">
      <c r="DB1180" s="302" t="str">
        <f t="shared" si="243"/>
        <v>Prosjekt 9</v>
      </c>
    </row>
    <row r="1181" spans="106:106" x14ac:dyDescent="0.3">
      <c r="DB1181" s="302" t="str">
        <f t="shared" si="243"/>
        <v>Prosjekt 9</v>
      </c>
    </row>
    <row r="1182" spans="106:106" x14ac:dyDescent="0.3">
      <c r="DB1182" s="302" t="str">
        <f t="shared" si="243"/>
        <v>Prosjekt 9</v>
      </c>
    </row>
    <row r="1183" spans="106:106" x14ac:dyDescent="0.3">
      <c r="DB1183" s="302" t="str">
        <f t="shared" si="243"/>
        <v>Prosjekt 9</v>
      </c>
    </row>
    <row r="1184" spans="106:106" x14ac:dyDescent="0.3">
      <c r="DB1184" s="302" t="str">
        <f t="shared" si="243"/>
        <v>Prosjekt 9</v>
      </c>
    </row>
    <row r="1185" spans="106:106" x14ac:dyDescent="0.3">
      <c r="DB1185" s="302" t="str">
        <f t="shared" si="243"/>
        <v>Prosjekt 9</v>
      </c>
    </row>
    <row r="1186" spans="106:106" x14ac:dyDescent="0.3">
      <c r="DB1186" s="302" t="str">
        <f t="shared" si="243"/>
        <v>Prosjekt 9</v>
      </c>
    </row>
    <row r="1187" spans="106:106" x14ac:dyDescent="0.3">
      <c r="DB1187" s="302" t="str">
        <f t="shared" si="243"/>
        <v>Prosjekt 9</v>
      </c>
    </row>
    <row r="1188" spans="106:106" x14ac:dyDescent="0.3">
      <c r="DB1188" s="302" t="str">
        <f t="shared" si="243"/>
        <v>Prosjekt 9</v>
      </c>
    </row>
    <row r="1189" spans="106:106" x14ac:dyDescent="0.3">
      <c r="DB1189" s="302" t="str">
        <f t="shared" si="243"/>
        <v>Prosjekt 9</v>
      </c>
    </row>
    <row r="1190" spans="106:106" x14ac:dyDescent="0.3">
      <c r="DB1190" s="302" t="str">
        <f t="shared" si="243"/>
        <v>Prosjekt 9</v>
      </c>
    </row>
    <row r="1191" spans="106:106" x14ac:dyDescent="0.3">
      <c r="DB1191" s="302" t="str">
        <f t="shared" si="243"/>
        <v>Prosjekt 9</v>
      </c>
    </row>
    <row r="1192" spans="106:106" x14ac:dyDescent="0.3">
      <c r="DB1192" s="302" t="str">
        <f t="shared" si="243"/>
        <v>Prosjekt 9</v>
      </c>
    </row>
    <row r="1193" spans="106:106" x14ac:dyDescent="0.3">
      <c r="DB1193" s="302" t="str">
        <f t="shared" si="243"/>
        <v>Prosjekt 9</v>
      </c>
    </row>
    <row r="1194" spans="106:106" x14ac:dyDescent="0.3">
      <c r="DB1194" s="302" t="str">
        <f t="shared" si="243"/>
        <v>Prosjekt 9</v>
      </c>
    </row>
    <row r="1195" spans="106:106" x14ac:dyDescent="0.3">
      <c r="DB1195" s="302" t="str">
        <f t="shared" si="243"/>
        <v>Prosjekt 9</v>
      </c>
    </row>
    <row r="1196" spans="106:106" x14ac:dyDescent="0.3">
      <c r="DB1196" s="302" t="str">
        <f t="shared" si="243"/>
        <v>Prosjekt 9</v>
      </c>
    </row>
    <row r="1197" spans="106:106" x14ac:dyDescent="0.3">
      <c r="DB1197" s="302" t="str">
        <f t="shared" si="243"/>
        <v>Prosjekt 9</v>
      </c>
    </row>
    <row r="1198" spans="106:106" x14ac:dyDescent="0.3">
      <c r="DB1198" s="302" t="str">
        <f t="shared" si="243"/>
        <v>Prosjekt 9</v>
      </c>
    </row>
    <row r="1199" spans="106:106" x14ac:dyDescent="0.3">
      <c r="DB1199" s="302" t="str">
        <f t="shared" si="243"/>
        <v>Prosjekt 9</v>
      </c>
    </row>
    <row r="1200" spans="106:106" x14ac:dyDescent="0.3">
      <c r="DB1200" s="302" t="str">
        <f t="shared" si="243"/>
        <v>Prosjekt 9</v>
      </c>
    </row>
    <row r="1201" spans="106:106" x14ac:dyDescent="0.3">
      <c r="DB1201" s="302" t="str">
        <f t="shared" si="243"/>
        <v>Prosjekt 9</v>
      </c>
    </row>
    <row r="1202" spans="106:106" x14ac:dyDescent="0.3">
      <c r="DB1202" s="302" t="str">
        <f t="shared" si="243"/>
        <v>Prosjekt 9</v>
      </c>
    </row>
    <row r="1203" spans="106:106" x14ac:dyDescent="0.3">
      <c r="DB1203" s="302" t="str">
        <f t="shared" si="243"/>
        <v>Prosjekt 9</v>
      </c>
    </row>
    <row r="1204" spans="106:106" x14ac:dyDescent="0.3">
      <c r="DB1204" s="302" t="str">
        <f t="shared" si="243"/>
        <v>Prosjekt 9</v>
      </c>
    </row>
    <row r="1205" spans="106:106" x14ac:dyDescent="0.3">
      <c r="DB1205" s="302" t="str">
        <f t="shared" si="243"/>
        <v>Prosjekt 9</v>
      </c>
    </row>
    <row r="1206" spans="106:106" x14ac:dyDescent="0.3">
      <c r="DB1206" s="302" t="str">
        <f t="shared" si="243"/>
        <v>Prosjekt 9</v>
      </c>
    </row>
    <row r="1207" spans="106:106" x14ac:dyDescent="0.3">
      <c r="DB1207" s="302" t="str">
        <f t="shared" si="243"/>
        <v>Prosjekt 9</v>
      </c>
    </row>
    <row r="1208" spans="106:106" x14ac:dyDescent="0.3">
      <c r="DB1208" s="302" t="str">
        <f t="shared" si="243"/>
        <v>Prosjekt 9</v>
      </c>
    </row>
    <row r="1209" spans="106:106" x14ac:dyDescent="0.3">
      <c r="DB1209" s="302" t="str">
        <f t="shared" si="243"/>
        <v>Prosjekt 9</v>
      </c>
    </row>
    <row r="1210" spans="106:106" x14ac:dyDescent="0.3">
      <c r="DB1210" s="302" t="str">
        <f t="shared" si="243"/>
        <v>Prosjekt 9</v>
      </c>
    </row>
    <row r="1211" spans="106:106" x14ac:dyDescent="0.3">
      <c r="DB1211" s="302" t="str">
        <f t="shared" si="243"/>
        <v>Prosjekt 9</v>
      </c>
    </row>
    <row r="1212" spans="106:106" x14ac:dyDescent="0.3">
      <c r="DB1212" s="302" t="str">
        <f t="shared" si="243"/>
        <v>Prosjekt 9</v>
      </c>
    </row>
    <row r="1213" spans="106:106" x14ac:dyDescent="0.3">
      <c r="DB1213" s="302" t="str">
        <f t="shared" si="243"/>
        <v>Prosjekt 9</v>
      </c>
    </row>
    <row r="1214" spans="106:106" x14ac:dyDescent="0.3">
      <c r="DB1214" s="302" t="str">
        <f t="shared" si="243"/>
        <v>Prosjekt 9</v>
      </c>
    </row>
    <row r="1215" spans="106:106" x14ac:dyDescent="0.3">
      <c r="DB1215" s="302" t="str">
        <f t="shared" si="243"/>
        <v>Prosjekt 9</v>
      </c>
    </row>
    <row r="1216" spans="106:106" x14ac:dyDescent="0.3">
      <c r="DB1216" s="302" t="str">
        <f t="shared" si="243"/>
        <v>Prosjekt 9</v>
      </c>
    </row>
    <row r="1217" spans="106:106" x14ac:dyDescent="0.3">
      <c r="DB1217" s="302" t="str">
        <f t="shared" si="243"/>
        <v>Prosjekt 9</v>
      </c>
    </row>
    <row r="1218" spans="106:106" x14ac:dyDescent="0.3">
      <c r="DB1218" s="302" t="str">
        <f t="shared" si="243"/>
        <v>Prosjekt 9</v>
      </c>
    </row>
    <row r="1219" spans="106:106" x14ac:dyDescent="0.3">
      <c r="DB1219" s="302" t="str">
        <f t="shared" si="243"/>
        <v>Prosjekt 9</v>
      </c>
    </row>
    <row r="1220" spans="106:106" x14ac:dyDescent="0.3">
      <c r="DB1220" s="302" t="str">
        <f t="shared" si="243"/>
        <v>Prosjekt 9</v>
      </c>
    </row>
    <row r="1221" spans="106:106" x14ac:dyDescent="0.3">
      <c r="DB1221" s="302" t="str">
        <f t="shared" ref="DB1221:DB1284" si="244">IF(CY1221="",DB1220,_xlfn.CONCAT($CY$2," ",CY1221))</f>
        <v>Prosjekt 9</v>
      </c>
    </row>
    <row r="1222" spans="106:106" x14ac:dyDescent="0.3">
      <c r="DB1222" s="302" t="str">
        <f t="shared" si="244"/>
        <v>Prosjekt 9</v>
      </c>
    </row>
    <row r="1223" spans="106:106" x14ac:dyDescent="0.3">
      <c r="DB1223" s="302" t="str">
        <f t="shared" si="244"/>
        <v>Prosjekt 9</v>
      </c>
    </row>
    <row r="1224" spans="106:106" x14ac:dyDescent="0.3">
      <c r="DB1224" s="302" t="str">
        <f t="shared" si="244"/>
        <v>Prosjekt 9</v>
      </c>
    </row>
    <row r="1225" spans="106:106" x14ac:dyDescent="0.3">
      <c r="DB1225" s="302" t="str">
        <f t="shared" si="244"/>
        <v>Prosjekt 9</v>
      </c>
    </row>
    <row r="1226" spans="106:106" x14ac:dyDescent="0.3">
      <c r="DB1226" s="302" t="str">
        <f t="shared" si="244"/>
        <v>Prosjekt 9</v>
      </c>
    </row>
    <row r="1227" spans="106:106" x14ac:dyDescent="0.3">
      <c r="DB1227" s="302" t="str">
        <f t="shared" si="244"/>
        <v>Prosjekt 9</v>
      </c>
    </row>
    <row r="1228" spans="106:106" x14ac:dyDescent="0.3">
      <c r="DB1228" s="302" t="str">
        <f t="shared" si="244"/>
        <v>Prosjekt 9</v>
      </c>
    </row>
    <row r="1229" spans="106:106" x14ac:dyDescent="0.3">
      <c r="DB1229" s="302" t="str">
        <f t="shared" si="244"/>
        <v>Prosjekt 9</v>
      </c>
    </row>
    <row r="1230" spans="106:106" x14ac:dyDescent="0.3">
      <c r="DB1230" s="302" t="str">
        <f t="shared" si="244"/>
        <v>Prosjekt 9</v>
      </c>
    </row>
    <row r="1231" spans="106:106" x14ac:dyDescent="0.3">
      <c r="DB1231" s="302" t="str">
        <f t="shared" si="244"/>
        <v>Prosjekt 9</v>
      </c>
    </row>
    <row r="1232" spans="106:106" x14ac:dyDescent="0.3">
      <c r="DB1232" s="302" t="str">
        <f t="shared" si="244"/>
        <v>Prosjekt 9</v>
      </c>
    </row>
    <row r="1233" spans="106:106" x14ac:dyDescent="0.3">
      <c r="DB1233" s="302" t="str">
        <f t="shared" si="244"/>
        <v>Prosjekt 9</v>
      </c>
    </row>
    <row r="1234" spans="106:106" x14ac:dyDescent="0.3">
      <c r="DB1234" s="302" t="str">
        <f t="shared" si="244"/>
        <v>Prosjekt 9</v>
      </c>
    </row>
    <row r="1235" spans="106:106" x14ac:dyDescent="0.3">
      <c r="DB1235" s="302" t="str">
        <f t="shared" si="244"/>
        <v>Prosjekt 9</v>
      </c>
    </row>
    <row r="1236" spans="106:106" x14ac:dyDescent="0.3">
      <c r="DB1236" s="302" t="str">
        <f t="shared" si="244"/>
        <v>Prosjekt 9</v>
      </c>
    </row>
    <row r="1237" spans="106:106" x14ac:dyDescent="0.3">
      <c r="DB1237" s="302" t="str">
        <f t="shared" si="244"/>
        <v>Prosjekt 9</v>
      </c>
    </row>
    <row r="1238" spans="106:106" x14ac:dyDescent="0.3">
      <c r="DB1238" s="302" t="str">
        <f t="shared" si="244"/>
        <v>Prosjekt 9</v>
      </c>
    </row>
    <row r="1239" spans="106:106" x14ac:dyDescent="0.3">
      <c r="DB1239" s="302" t="str">
        <f t="shared" si="244"/>
        <v>Prosjekt 9</v>
      </c>
    </row>
    <row r="1240" spans="106:106" x14ac:dyDescent="0.3">
      <c r="DB1240" s="302" t="str">
        <f t="shared" si="244"/>
        <v>Prosjekt 9</v>
      </c>
    </row>
    <row r="1241" spans="106:106" x14ac:dyDescent="0.3">
      <c r="DB1241" s="302" t="str">
        <f t="shared" si="244"/>
        <v>Prosjekt 9</v>
      </c>
    </row>
    <row r="1242" spans="106:106" x14ac:dyDescent="0.3">
      <c r="DB1242" s="302" t="str">
        <f t="shared" si="244"/>
        <v>Prosjekt 9</v>
      </c>
    </row>
    <row r="1243" spans="106:106" x14ac:dyDescent="0.3">
      <c r="DB1243" s="302" t="str">
        <f t="shared" si="244"/>
        <v>Prosjekt 9</v>
      </c>
    </row>
    <row r="1244" spans="106:106" x14ac:dyDescent="0.3">
      <c r="DB1244" s="302" t="str">
        <f t="shared" si="244"/>
        <v>Prosjekt 9</v>
      </c>
    </row>
    <row r="1245" spans="106:106" x14ac:dyDescent="0.3">
      <c r="DB1245" s="302" t="str">
        <f t="shared" si="244"/>
        <v>Prosjekt 9</v>
      </c>
    </row>
    <row r="1246" spans="106:106" x14ac:dyDescent="0.3">
      <c r="DB1246" s="302" t="str">
        <f t="shared" si="244"/>
        <v>Prosjekt 9</v>
      </c>
    </row>
    <row r="1247" spans="106:106" x14ac:dyDescent="0.3">
      <c r="DB1247" s="302" t="str">
        <f t="shared" si="244"/>
        <v>Prosjekt 9</v>
      </c>
    </row>
    <row r="1248" spans="106:106" x14ac:dyDescent="0.3">
      <c r="DB1248" s="302" t="str">
        <f t="shared" si="244"/>
        <v>Prosjekt 9</v>
      </c>
    </row>
    <row r="1249" spans="106:106" x14ac:dyDescent="0.3">
      <c r="DB1249" s="302" t="str">
        <f t="shared" si="244"/>
        <v>Prosjekt 9</v>
      </c>
    </row>
    <row r="1250" spans="106:106" x14ac:dyDescent="0.3">
      <c r="DB1250" s="302" t="str">
        <f t="shared" si="244"/>
        <v>Prosjekt 9</v>
      </c>
    </row>
    <row r="1251" spans="106:106" x14ac:dyDescent="0.3">
      <c r="DB1251" s="302" t="str">
        <f t="shared" si="244"/>
        <v>Prosjekt 9</v>
      </c>
    </row>
    <row r="1252" spans="106:106" x14ac:dyDescent="0.3">
      <c r="DB1252" s="302" t="str">
        <f t="shared" si="244"/>
        <v>Prosjekt 9</v>
      </c>
    </row>
    <row r="1253" spans="106:106" x14ac:dyDescent="0.3">
      <c r="DB1253" s="302" t="str">
        <f t="shared" si="244"/>
        <v>Prosjekt 9</v>
      </c>
    </row>
    <row r="1254" spans="106:106" x14ac:dyDescent="0.3">
      <c r="DB1254" s="302" t="str">
        <f t="shared" si="244"/>
        <v>Prosjekt 9</v>
      </c>
    </row>
    <row r="1255" spans="106:106" x14ac:dyDescent="0.3">
      <c r="DB1255" s="302" t="str">
        <f t="shared" si="244"/>
        <v>Prosjekt 9</v>
      </c>
    </row>
    <row r="1256" spans="106:106" x14ac:dyDescent="0.3">
      <c r="DB1256" s="302" t="str">
        <f t="shared" si="244"/>
        <v>Prosjekt 9</v>
      </c>
    </row>
    <row r="1257" spans="106:106" x14ac:dyDescent="0.3">
      <c r="DB1257" s="302" t="str">
        <f t="shared" si="244"/>
        <v>Prosjekt 9</v>
      </c>
    </row>
    <row r="1258" spans="106:106" x14ac:dyDescent="0.3">
      <c r="DB1258" s="302" t="str">
        <f t="shared" si="244"/>
        <v>Prosjekt 9</v>
      </c>
    </row>
    <row r="1259" spans="106:106" x14ac:dyDescent="0.3">
      <c r="DB1259" s="302" t="str">
        <f t="shared" si="244"/>
        <v>Prosjekt 9</v>
      </c>
    </row>
    <row r="1260" spans="106:106" x14ac:dyDescent="0.3">
      <c r="DB1260" s="302" t="str">
        <f t="shared" si="244"/>
        <v>Prosjekt 9</v>
      </c>
    </row>
    <row r="1261" spans="106:106" x14ac:dyDescent="0.3">
      <c r="DB1261" s="302" t="str">
        <f t="shared" si="244"/>
        <v>Prosjekt 9</v>
      </c>
    </row>
    <row r="1262" spans="106:106" x14ac:dyDescent="0.3">
      <c r="DB1262" s="302" t="str">
        <f t="shared" si="244"/>
        <v>Prosjekt 9</v>
      </c>
    </row>
    <row r="1263" spans="106:106" x14ac:dyDescent="0.3">
      <c r="DB1263" s="302" t="str">
        <f t="shared" si="244"/>
        <v>Prosjekt 9</v>
      </c>
    </row>
    <row r="1264" spans="106:106" x14ac:dyDescent="0.3">
      <c r="DB1264" s="302" t="str">
        <f t="shared" si="244"/>
        <v>Prosjekt 9</v>
      </c>
    </row>
    <row r="1265" spans="106:106" x14ac:dyDescent="0.3">
      <c r="DB1265" s="302" t="str">
        <f t="shared" si="244"/>
        <v>Prosjekt 9</v>
      </c>
    </row>
    <row r="1266" spans="106:106" x14ac:dyDescent="0.3">
      <c r="DB1266" s="302" t="str">
        <f t="shared" si="244"/>
        <v>Prosjekt 9</v>
      </c>
    </row>
    <row r="1267" spans="106:106" x14ac:dyDescent="0.3">
      <c r="DB1267" s="302" t="str">
        <f t="shared" si="244"/>
        <v>Prosjekt 9</v>
      </c>
    </row>
    <row r="1268" spans="106:106" x14ac:dyDescent="0.3">
      <c r="DB1268" s="302" t="str">
        <f t="shared" si="244"/>
        <v>Prosjekt 9</v>
      </c>
    </row>
    <row r="1269" spans="106:106" x14ac:dyDescent="0.3">
      <c r="DB1269" s="302" t="str">
        <f t="shared" si="244"/>
        <v>Prosjekt 9</v>
      </c>
    </row>
    <row r="1270" spans="106:106" x14ac:dyDescent="0.3">
      <c r="DB1270" s="302" t="str">
        <f t="shared" si="244"/>
        <v>Prosjekt 9</v>
      </c>
    </row>
    <row r="1271" spans="106:106" x14ac:dyDescent="0.3">
      <c r="DB1271" s="302" t="str">
        <f t="shared" si="244"/>
        <v>Prosjekt 9</v>
      </c>
    </row>
    <row r="1272" spans="106:106" x14ac:dyDescent="0.3">
      <c r="DB1272" s="302" t="str">
        <f t="shared" si="244"/>
        <v>Prosjekt 9</v>
      </c>
    </row>
    <row r="1273" spans="106:106" x14ac:dyDescent="0.3">
      <c r="DB1273" s="302" t="str">
        <f t="shared" si="244"/>
        <v>Prosjekt 9</v>
      </c>
    </row>
    <row r="1274" spans="106:106" x14ac:dyDescent="0.3">
      <c r="DB1274" s="302" t="str">
        <f t="shared" si="244"/>
        <v>Prosjekt 9</v>
      </c>
    </row>
    <row r="1275" spans="106:106" x14ac:dyDescent="0.3">
      <c r="DB1275" s="302" t="str">
        <f t="shared" si="244"/>
        <v>Prosjekt 9</v>
      </c>
    </row>
    <row r="1276" spans="106:106" x14ac:dyDescent="0.3">
      <c r="DB1276" s="302" t="str">
        <f t="shared" si="244"/>
        <v>Prosjekt 9</v>
      </c>
    </row>
    <row r="1277" spans="106:106" x14ac:dyDescent="0.3">
      <c r="DB1277" s="302" t="str">
        <f t="shared" si="244"/>
        <v>Prosjekt 9</v>
      </c>
    </row>
    <row r="1278" spans="106:106" x14ac:dyDescent="0.3">
      <c r="DB1278" s="302" t="str">
        <f t="shared" si="244"/>
        <v>Prosjekt 9</v>
      </c>
    </row>
    <row r="1279" spans="106:106" x14ac:dyDescent="0.3">
      <c r="DB1279" s="302" t="str">
        <f t="shared" si="244"/>
        <v>Prosjekt 9</v>
      </c>
    </row>
    <row r="1280" spans="106:106" x14ac:dyDescent="0.3">
      <c r="DB1280" s="302" t="str">
        <f t="shared" si="244"/>
        <v>Prosjekt 9</v>
      </c>
    </row>
    <row r="1281" spans="106:106" x14ac:dyDescent="0.3">
      <c r="DB1281" s="302" t="str">
        <f t="shared" si="244"/>
        <v>Prosjekt 9</v>
      </c>
    </row>
    <row r="1282" spans="106:106" x14ac:dyDescent="0.3">
      <c r="DB1282" s="302" t="str">
        <f t="shared" si="244"/>
        <v>Prosjekt 9</v>
      </c>
    </row>
    <row r="1283" spans="106:106" x14ac:dyDescent="0.3">
      <c r="DB1283" s="302" t="str">
        <f t="shared" si="244"/>
        <v>Prosjekt 9</v>
      </c>
    </row>
    <row r="1284" spans="106:106" x14ac:dyDescent="0.3">
      <c r="DB1284" s="302" t="str">
        <f t="shared" si="244"/>
        <v>Prosjekt 9</v>
      </c>
    </row>
    <row r="1285" spans="106:106" x14ac:dyDescent="0.3">
      <c r="DB1285" s="302" t="str">
        <f t="shared" ref="DB1285:DB1348" si="245">IF(CY1285="",DB1284,_xlfn.CONCAT($CY$2," ",CY1285))</f>
        <v>Prosjekt 9</v>
      </c>
    </row>
    <row r="1286" spans="106:106" x14ac:dyDescent="0.3">
      <c r="DB1286" s="302" t="str">
        <f t="shared" si="245"/>
        <v>Prosjekt 9</v>
      </c>
    </row>
    <row r="1287" spans="106:106" x14ac:dyDescent="0.3">
      <c r="DB1287" s="302" t="str">
        <f t="shared" si="245"/>
        <v>Prosjekt 9</v>
      </c>
    </row>
    <row r="1288" spans="106:106" x14ac:dyDescent="0.3">
      <c r="DB1288" s="302" t="str">
        <f t="shared" si="245"/>
        <v>Prosjekt 9</v>
      </c>
    </row>
    <row r="1289" spans="106:106" x14ac:dyDescent="0.3">
      <c r="DB1289" s="302" t="str">
        <f t="shared" si="245"/>
        <v>Prosjekt 9</v>
      </c>
    </row>
    <row r="1290" spans="106:106" x14ac:dyDescent="0.3">
      <c r="DB1290" s="302" t="str">
        <f t="shared" si="245"/>
        <v>Prosjekt 9</v>
      </c>
    </row>
    <row r="1291" spans="106:106" x14ac:dyDescent="0.3">
      <c r="DB1291" s="302" t="str">
        <f t="shared" si="245"/>
        <v>Prosjekt 9</v>
      </c>
    </row>
    <row r="1292" spans="106:106" x14ac:dyDescent="0.3">
      <c r="DB1292" s="302" t="str">
        <f t="shared" si="245"/>
        <v>Prosjekt 9</v>
      </c>
    </row>
    <row r="1293" spans="106:106" x14ac:dyDescent="0.3">
      <c r="DB1293" s="302" t="str">
        <f t="shared" si="245"/>
        <v>Prosjekt 9</v>
      </c>
    </row>
    <row r="1294" spans="106:106" x14ac:dyDescent="0.3">
      <c r="DB1294" s="302" t="str">
        <f t="shared" si="245"/>
        <v>Prosjekt 9</v>
      </c>
    </row>
    <row r="1295" spans="106:106" x14ac:dyDescent="0.3">
      <c r="DB1295" s="302" t="str">
        <f t="shared" si="245"/>
        <v>Prosjekt 9</v>
      </c>
    </row>
    <row r="1296" spans="106:106" x14ac:dyDescent="0.3">
      <c r="DB1296" s="302" t="str">
        <f t="shared" si="245"/>
        <v>Prosjekt 9</v>
      </c>
    </row>
    <row r="1297" spans="106:106" x14ac:dyDescent="0.3">
      <c r="DB1297" s="302" t="str">
        <f t="shared" si="245"/>
        <v>Prosjekt 9</v>
      </c>
    </row>
    <row r="1298" spans="106:106" x14ac:dyDescent="0.3">
      <c r="DB1298" s="302" t="str">
        <f t="shared" si="245"/>
        <v>Prosjekt 9</v>
      </c>
    </row>
    <row r="1299" spans="106:106" x14ac:dyDescent="0.3">
      <c r="DB1299" s="302" t="str">
        <f t="shared" si="245"/>
        <v>Prosjekt 9</v>
      </c>
    </row>
    <row r="1300" spans="106:106" x14ac:dyDescent="0.3">
      <c r="DB1300" s="302" t="str">
        <f t="shared" si="245"/>
        <v>Prosjekt 9</v>
      </c>
    </row>
    <row r="1301" spans="106:106" x14ac:dyDescent="0.3">
      <c r="DB1301" s="302" t="str">
        <f t="shared" si="245"/>
        <v>Prosjekt 9</v>
      </c>
    </row>
    <row r="1302" spans="106:106" x14ac:dyDescent="0.3">
      <c r="DB1302" s="302" t="str">
        <f t="shared" si="245"/>
        <v>Prosjekt 9</v>
      </c>
    </row>
    <row r="1303" spans="106:106" x14ac:dyDescent="0.3">
      <c r="DB1303" s="302" t="str">
        <f t="shared" si="245"/>
        <v>Prosjekt 9</v>
      </c>
    </row>
    <row r="1304" spans="106:106" x14ac:dyDescent="0.3">
      <c r="DB1304" s="302" t="str">
        <f t="shared" si="245"/>
        <v>Prosjekt 9</v>
      </c>
    </row>
    <row r="1305" spans="106:106" x14ac:dyDescent="0.3">
      <c r="DB1305" s="302" t="str">
        <f t="shared" si="245"/>
        <v>Prosjekt 9</v>
      </c>
    </row>
    <row r="1306" spans="106:106" x14ac:dyDescent="0.3">
      <c r="DB1306" s="302" t="str">
        <f t="shared" si="245"/>
        <v>Prosjekt 9</v>
      </c>
    </row>
    <row r="1307" spans="106:106" x14ac:dyDescent="0.3">
      <c r="DB1307" s="302" t="str">
        <f t="shared" si="245"/>
        <v>Prosjekt 9</v>
      </c>
    </row>
    <row r="1308" spans="106:106" x14ac:dyDescent="0.3">
      <c r="DB1308" s="302" t="str">
        <f t="shared" si="245"/>
        <v>Prosjekt 9</v>
      </c>
    </row>
    <row r="1309" spans="106:106" x14ac:dyDescent="0.3">
      <c r="DB1309" s="302" t="str">
        <f t="shared" si="245"/>
        <v>Prosjekt 9</v>
      </c>
    </row>
    <row r="1310" spans="106:106" x14ac:dyDescent="0.3">
      <c r="DB1310" s="302" t="str">
        <f t="shared" si="245"/>
        <v>Prosjekt 9</v>
      </c>
    </row>
    <row r="1311" spans="106:106" x14ac:dyDescent="0.3">
      <c r="DB1311" s="302" t="str">
        <f t="shared" si="245"/>
        <v>Prosjekt 9</v>
      </c>
    </row>
    <row r="1312" spans="106:106" x14ac:dyDescent="0.3">
      <c r="DB1312" s="302" t="str">
        <f t="shared" si="245"/>
        <v>Prosjekt 9</v>
      </c>
    </row>
    <row r="1313" spans="106:106" x14ac:dyDescent="0.3">
      <c r="DB1313" s="302" t="str">
        <f t="shared" si="245"/>
        <v>Prosjekt 9</v>
      </c>
    </row>
    <row r="1314" spans="106:106" x14ac:dyDescent="0.3">
      <c r="DB1314" s="302" t="str">
        <f t="shared" si="245"/>
        <v>Prosjekt 9</v>
      </c>
    </row>
    <row r="1315" spans="106:106" x14ac:dyDescent="0.3">
      <c r="DB1315" s="302" t="str">
        <f t="shared" si="245"/>
        <v>Prosjekt 9</v>
      </c>
    </row>
    <row r="1316" spans="106:106" x14ac:dyDescent="0.3">
      <c r="DB1316" s="302" t="str">
        <f t="shared" si="245"/>
        <v>Prosjekt 9</v>
      </c>
    </row>
    <row r="1317" spans="106:106" x14ac:dyDescent="0.3">
      <c r="DB1317" s="302" t="str">
        <f t="shared" si="245"/>
        <v>Prosjekt 9</v>
      </c>
    </row>
    <row r="1318" spans="106:106" x14ac:dyDescent="0.3">
      <c r="DB1318" s="302" t="str">
        <f t="shared" si="245"/>
        <v>Prosjekt 9</v>
      </c>
    </row>
    <row r="1319" spans="106:106" x14ac:dyDescent="0.3">
      <c r="DB1319" s="302" t="str">
        <f t="shared" si="245"/>
        <v>Prosjekt 9</v>
      </c>
    </row>
    <row r="1320" spans="106:106" x14ac:dyDescent="0.3">
      <c r="DB1320" s="302" t="str">
        <f t="shared" si="245"/>
        <v>Prosjekt 9</v>
      </c>
    </row>
    <row r="1321" spans="106:106" x14ac:dyDescent="0.3">
      <c r="DB1321" s="302" t="str">
        <f t="shared" si="245"/>
        <v>Prosjekt 9</v>
      </c>
    </row>
    <row r="1322" spans="106:106" x14ac:dyDescent="0.3">
      <c r="DB1322" s="302" t="str">
        <f t="shared" si="245"/>
        <v>Prosjekt 9</v>
      </c>
    </row>
    <row r="1323" spans="106:106" x14ac:dyDescent="0.3">
      <c r="DB1323" s="302" t="str">
        <f t="shared" si="245"/>
        <v>Prosjekt 9</v>
      </c>
    </row>
    <row r="1324" spans="106:106" x14ac:dyDescent="0.3">
      <c r="DB1324" s="302" t="str">
        <f t="shared" si="245"/>
        <v>Prosjekt 9</v>
      </c>
    </row>
    <row r="1325" spans="106:106" x14ac:dyDescent="0.3">
      <c r="DB1325" s="302" t="str">
        <f t="shared" si="245"/>
        <v>Prosjekt 9</v>
      </c>
    </row>
    <row r="1326" spans="106:106" x14ac:dyDescent="0.3">
      <c r="DB1326" s="302" t="str">
        <f t="shared" si="245"/>
        <v>Prosjekt 9</v>
      </c>
    </row>
    <row r="1327" spans="106:106" x14ac:dyDescent="0.3">
      <c r="DB1327" s="302" t="str">
        <f t="shared" si="245"/>
        <v>Prosjekt 9</v>
      </c>
    </row>
    <row r="1328" spans="106:106" x14ac:dyDescent="0.3">
      <c r="DB1328" s="302" t="str">
        <f t="shared" si="245"/>
        <v>Prosjekt 9</v>
      </c>
    </row>
    <row r="1329" spans="106:106" x14ac:dyDescent="0.3">
      <c r="DB1329" s="302" t="str">
        <f t="shared" si="245"/>
        <v>Prosjekt 9</v>
      </c>
    </row>
    <row r="1330" spans="106:106" x14ac:dyDescent="0.3">
      <c r="DB1330" s="302" t="str">
        <f t="shared" si="245"/>
        <v>Prosjekt 9</v>
      </c>
    </row>
    <row r="1331" spans="106:106" x14ac:dyDescent="0.3">
      <c r="DB1331" s="302" t="str">
        <f t="shared" si="245"/>
        <v>Prosjekt 9</v>
      </c>
    </row>
    <row r="1332" spans="106:106" x14ac:dyDescent="0.3">
      <c r="DB1332" s="302" t="str">
        <f t="shared" si="245"/>
        <v>Prosjekt 9</v>
      </c>
    </row>
    <row r="1333" spans="106:106" x14ac:dyDescent="0.3">
      <c r="DB1333" s="302" t="str">
        <f t="shared" si="245"/>
        <v>Prosjekt 9</v>
      </c>
    </row>
    <row r="1334" spans="106:106" x14ac:dyDescent="0.3">
      <c r="DB1334" s="302" t="str">
        <f t="shared" si="245"/>
        <v>Prosjekt 9</v>
      </c>
    </row>
    <row r="1335" spans="106:106" x14ac:dyDescent="0.3">
      <c r="DB1335" s="302" t="str">
        <f t="shared" si="245"/>
        <v>Prosjekt 9</v>
      </c>
    </row>
    <row r="1336" spans="106:106" x14ac:dyDescent="0.3">
      <c r="DB1336" s="302" t="str">
        <f t="shared" si="245"/>
        <v>Prosjekt 9</v>
      </c>
    </row>
    <row r="1337" spans="106:106" x14ac:dyDescent="0.3">
      <c r="DB1337" s="302" t="str">
        <f t="shared" si="245"/>
        <v>Prosjekt 9</v>
      </c>
    </row>
    <row r="1338" spans="106:106" x14ac:dyDescent="0.3">
      <c r="DB1338" s="302" t="str">
        <f t="shared" si="245"/>
        <v>Prosjekt 9</v>
      </c>
    </row>
    <row r="1339" spans="106:106" x14ac:dyDescent="0.3">
      <c r="DB1339" s="302" t="str">
        <f t="shared" si="245"/>
        <v>Prosjekt 9</v>
      </c>
    </row>
    <row r="1340" spans="106:106" x14ac:dyDescent="0.3">
      <c r="DB1340" s="302" t="str">
        <f t="shared" si="245"/>
        <v>Prosjekt 9</v>
      </c>
    </row>
    <row r="1341" spans="106:106" x14ac:dyDescent="0.3">
      <c r="DB1341" s="302" t="str">
        <f t="shared" si="245"/>
        <v>Prosjekt 9</v>
      </c>
    </row>
    <row r="1342" spans="106:106" x14ac:dyDescent="0.3">
      <c r="DB1342" s="302" t="str">
        <f t="shared" si="245"/>
        <v>Prosjekt 9</v>
      </c>
    </row>
    <row r="1343" spans="106:106" x14ac:dyDescent="0.3">
      <c r="DB1343" s="302" t="str">
        <f t="shared" si="245"/>
        <v>Prosjekt 9</v>
      </c>
    </row>
    <row r="1344" spans="106:106" x14ac:dyDescent="0.3">
      <c r="DB1344" s="302" t="str">
        <f t="shared" si="245"/>
        <v>Prosjekt 9</v>
      </c>
    </row>
    <row r="1345" spans="106:106" x14ac:dyDescent="0.3">
      <c r="DB1345" s="302" t="str">
        <f t="shared" si="245"/>
        <v>Prosjekt 9</v>
      </c>
    </row>
    <row r="1346" spans="106:106" x14ac:dyDescent="0.3">
      <c r="DB1346" s="302" t="str">
        <f t="shared" si="245"/>
        <v>Prosjekt 9</v>
      </c>
    </row>
    <row r="1347" spans="106:106" x14ac:dyDescent="0.3">
      <c r="DB1347" s="302" t="str">
        <f t="shared" si="245"/>
        <v>Prosjekt 9</v>
      </c>
    </row>
    <row r="1348" spans="106:106" x14ac:dyDescent="0.3">
      <c r="DB1348" s="302" t="str">
        <f t="shared" si="245"/>
        <v>Prosjekt 9</v>
      </c>
    </row>
    <row r="1349" spans="106:106" x14ac:dyDescent="0.3">
      <c r="DB1349" s="302" t="str">
        <f t="shared" ref="DB1349:DB1412" si="246">IF(CY1349="",DB1348,_xlfn.CONCAT($CY$2," ",CY1349))</f>
        <v>Prosjekt 9</v>
      </c>
    </row>
    <row r="1350" spans="106:106" x14ac:dyDescent="0.3">
      <c r="DB1350" s="302" t="str">
        <f t="shared" si="246"/>
        <v>Prosjekt 9</v>
      </c>
    </row>
    <row r="1351" spans="106:106" x14ac:dyDescent="0.3">
      <c r="DB1351" s="302" t="str">
        <f t="shared" si="246"/>
        <v>Prosjekt 9</v>
      </c>
    </row>
    <row r="1352" spans="106:106" x14ac:dyDescent="0.3">
      <c r="DB1352" s="302" t="str">
        <f t="shared" si="246"/>
        <v>Prosjekt 9</v>
      </c>
    </row>
    <row r="1353" spans="106:106" x14ac:dyDescent="0.3">
      <c r="DB1353" s="302" t="str">
        <f t="shared" si="246"/>
        <v>Prosjekt 9</v>
      </c>
    </row>
    <row r="1354" spans="106:106" x14ac:dyDescent="0.3">
      <c r="DB1354" s="302" t="str">
        <f t="shared" si="246"/>
        <v>Prosjekt 9</v>
      </c>
    </row>
    <row r="1355" spans="106:106" x14ac:dyDescent="0.3">
      <c r="DB1355" s="302" t="str">
        <f t="shared" si="246"/>
        <v>Prosjekt 9</v>
      </c>
    </row>
    <row r="1356" spans="106:106" x14ac:dyDescent="0.3">
      <c r="DB1356" s="302" t="str">
        <f t="shared" si="246"/>
        <v>Prosjekt 9</v>
      </c>
    </row>
    <row r="1357" spans="106:106" x14ac:dyDescent="0.3">
      <c r="DB1357" s="302" t="str">
        <f t="shared" si="246"/>
        <v>Prosjekt 9</v>
      </c>
    </row>
    <row r="1358" spans="106:106" x14ac:dyDescent="0.3">
      <c r="DB1358" s="302" t="str">
        <f t="shared" si="246"/>
        <v>Prosjekt 9</v>
      </c>
    </row>
    <row r="1359" spans="106:106" x14ac:dyDescent="0.3">
      <c r="DB1359" s="302" t="str">
        <f t="shared" si="246"/>
        <v>Prosjekt 9</v>
      </c>
    </row>
    <row r="1360" spans="106:106" x14ac:dyDescent="0.3">
      <c r="DB1360" s="302" t="str">
        <f t="shared" si="246"/>
        <v>Prosjekt 9</v>
      </c>
    </row>
    <row r="1361" spans="106:106" x14ac:dyDescent="0.3">
      <c r="DB1361" s="302" t="str">
        <f t="shared" si="246"/>
        <v>Prosjekt 9</v>
      </c>
    </row>
    <row r="1362" spans="106:106" x14ac:dyDescent="0.3">
      <c r="DB1362" s="302" t="str">
        <f t="shared" si="246"/>
        <v>Prosjekt 9</v>
      </c>
    </row>
    <row r="1363" spans="106:106" x14ac:dyDescent="0.3">
      <c r="DB1363" s="302" t="str">
        <f t="shared" si="246"/>
        <v>Prosjekt 9</v>
      </c>
    </row>
    <row r="1364" spans="106:106" x14ac:dyDescent="0.3">
      <c r="DB1364" s="302" t="str">
        <f t="shared" si="246"/>
        <v>Prosjekt 9</v>
      </c>
    </row>
    <row r="1365" spans="106:106" x14ac:dyDescent="0.3">
      <c r="DB1365" s="302" t="str">
        <f t="shared" si="246"/>
        <v>Prosjekt 9</v>
      </c>
    </row>
    <row r="1366" spans="106:106" x14ac:dyDescent="0.3">
      <c r="DB1366" s="302" t="str">
        <f t="shared" si="246"/>
        <v>Prosjekt 9</v>
      </c>
    </row>
    <row r="1367" spans="106:106" x14ac:dyDescent="0.3">
      <c r="DB1367" s="302" t="str">
        <f t="shared" si="246"/>
        <v>Prosjekt 9</v>
      </c>
    </row>
    <row r="1368" spans="106:106" x14ac:dyDescent="0.3">
      <c r="DB1368" s="302" t="str">
        <f t="shared" si="246"/>
        <v>Prosjekt 9</v>
      </c>
    </row>
    <row r="1369" spans="106:106" x14ac:dyDescent="0.3">
      <c r="DB1369" s="302" t="str">
        <f t="shared" si="246"/>
        <v>Prosjekt 9</v>
      </c>
    </row>
    <row r="1370" spans="106:106" x14ac:dyDescent="0.3">
      <c r="DB1370" s="302" t="str">
        <f t="shared" si="246"/>
        <v>Prosjekt 9</v>
      </c>
    </row>
    <row r="1371" spans="106:106" x14ac:dyDescent="0.3">
      <c r="DB1371" s="302" t="str">
        <f t="shared" si="246"/>
        <v>Prosjekt 9</v>
      </c>
    </row>
    <row r="1372" spans="106:106" x14ac:dyDescent="0.3">
      <c r="DB1372" s="302" t="str">
        <f t="shared" si="246"/>
        <v>Prosjekt 9</v>
      </c>
    </row>
    <row r="1373" spans="106:106" x14ac:dyDescent="0.3">
      <c r="DB1373" s="302" t="str">
        <f t="shared" si="246"/>
        <v>Prosjekt 9</v>
      </c>
    </row>
    <row r="1374" spans="106:106" x14ac:dyDescent="0.3">
      <c r="DB1374" s="302" t="str">
        <f t="shared" si="246"/>
        <v>Prosjekt 9</v>
      </c>
    </row>
    <row r="1375" spans="106:106" x14ac:dyDescent="0.3">
      <c r="DB1375" s="302" t="str">
        <f t="shared" si="246"/>
        <v>Prosjekt 9</v>
      </c>
    </row>
    <row r="1376" spans="106:106" x14ac:dyDescent="0.3">
      <c r="DB1376" s="302" t="str">
        <f t="shared" si="246"/>
        <v>Prosjekt 9</v>
      </c>
    </row>
    <row r="1377" spans="106:106" x14ac:dyDescent="0.3">
      <c r="DB1377" s="302" t="str">
        <f t="shared" si="246"/>
        <v>Prosjekt 9</v>
      </c>
    </row>
    <row r="1378" spans="106:106" x14ac:dyDescent="0.3">
      <c r="DB1378" s="302" t="str">
        <f t="shared" si="246"/>
        <v>Prosjekt 9</v>
      </c>
    </row>
    <row r="1379" spans="106:106" x14ac:dyDescent="0.3">
      <c r="DB1379" s="302" t="str">
        <f t="shared" si="246"/>
        <v>Prosjekt 9</v>
      </c>
    </row>
    <row r="1380" spans="106:106" x14ac:dyDescent="0.3">
      <c r="DB1380" s="302" t="str">
        <f t="shared" si="246"/>
        <v>Prosjekt 9</v>
      </c>
    </row>
    <row r="1381" spans="106:106" x14ac:dyDescent="0.3">
      <c r="DB1381" s="302" t="str">
        <f t="shared" si="246"/>
        <v>Prosjekt 9</v>
      </c>
    </row>
    <row r="1382" spans="106:106" x14ac:dyDescent="0.3">
      <c r="DB1382" s="302" t="str">
        <f t="shared" si="246"/>
        <v>Prosjekt 9</v>
      </c>
    </row>
    <row r="1383" spans="106:106" x14ac:dyDescent="0.3">
      <c r="DB1383" s="302" t="str">
        <f t="shared" si="246"/>
        <v>Prosjekt 9</v>
      </c>
    </row>
    <row r="1384" spans="106:106" x14ac:dyDescent="0.3">
      <c r="DB1384" s="302" t="str">
        <f t="shared" si="246"/>
        <v>Prosjekt 9</v>
      </c>
    </row>
    <row r="1385" spans="106:106" x14ac:dyDescent="0.3">
      <c r="DB1385" s="302" t="str">
        <f t="shared" si="246"/>
        <v>Prosjekt 9</v>
      </c>
    </row>
    <row r="1386" spans="106:106" x14ac:dyDescent="0.3">
      <c r="DB1386" s="302" t="str">
        <f t="shared" si="246"/>
        <v>Prosjekt 9</v>
      </c>
    </row>
    <row r="1387" spans="106:106" x14ac:dyDescent="0.3">
      <c r="DB1387" s="302" t="str">
        <f t="shared" si="246"/>
        <v>Prosjekt 9</v>
      </c>
    </row>
    <row r="1388" spans="106:106" x14ac:dyDescent="0.3">
      <c r="DB1388" s="302" t="str">
        <f t="shared" si="246"/>
        <v>Prosjekt 9</v>
      </c>
    </row>
    <row r="1389" spans="106:106" x14ac:dyDescent="0.3">
      <c r="DB1389" s="302" t="str">
        <f t="shared" si="246"/>
        <v>Prosjekt 9</v>
      </c>
    </row>
    <row r="1390" spans="106:106" x14ac:dyDescent="0.3">
      <c r="DB1390" s="302" t="str">
        <f t="shared" si="246"/>
        <v>Prosjekt 9</v>
      </c>
    </row>
    <row r="1391" spans="106:106" x14ac:dyDescent="0.3">
      <c r="DB1391" s="302" t="str">
        <f t="shared" si="246"/>
        <v>Prosjekt 9</v>
      </c>
    </row>
    <row r="1392" spans="106:106" x14ac:dyDescent="0.3">
      <c r="DB1392" s="302" t="str">
        <f t="shared" si="246"/>
        <v>Prosjekt 9</v>
      </c>
    </row>
    <row r="1393" spans="106:106" x14ac:dyDescent="0.3">
      <c r="DB1393" s="302" t="str">
        <f t="shared" si="246"/>
        <v>Prosjekt 9</v>
      </c>
    </row>
    <row r="1394" spans="106:106" x14ac:dyDescent="0.3">
      <c r="DB1394" s="302" t="str">
        <f t="shared" si="246"/>
        <v>Prosjekt 9</v>
      </c>
    </row>
    <row r="1395" spans="106:106" x14ac:dyDescent="0.3">
      <c r="DB1395" s="302" t="str">
        <f t="shared" si="246"/>
        <v>Prosjekt 9</v>
      </c>
    </row>
    <row r="1396" spans="106:106" x14ac:dyDescent="0.3">
      <c r="DB1396" s="302" t="str">
        <f t="shared" si="246"/>
        <v>Prosjekt 9</v>
      </c>
    </row>
    <row r="1397" spans="106:106" x14ac:dyDescent="0.3">
      <c r="DB1397" s="302" t="str">
        <f t="shared" si="246"/>
        <v>Prosjekt 9</v>
      </c>
    </row>
    <row r="1398" spans="106:106" x14ac:dyDescent="0.3">
      <c r="DB1398" s="302" t="str">
        <f t="shared" si="246"/>
        <v>Prosjekt 9</v>
      </c>
    </row>
    <row r="1399" spans="106:106" x14ac:dyDescent="0.3">
      <c r="DB1399" s="302" t="str">
        <f t="shared" si="246"/>
        <v>Prosjekt 9</v>
      </c>
    </row>
    <row r="1400" spans="106:106" x14ac:dyDescent="0.3">
      <c r="DB1400" s="302" t="str">
        <f t="shared" si="246"/>
        <v>Prosjekt 9</v>
      </c>
    </row>
    <row r="1401" spans="106:106" x14ac:dyDescent="0.3">
      <c r="DB1401" s="302" t="str">
        <f t="shared" si="246"/>
        <v>Prosjekt 9</v>
      </c>
    </row>
    <row r="1402" spans="106:106" x14ac:dyDescent="0.3">
      <c r="DB1402" s="302" t="str">
        <f t="shared" si="246"/>
        <v>Prosjekt 9</v>
      </c>
    </row>
    <row r="1403" spans="106:106" x14ac:dyDescent="0.3">
      <c r="DB1403" s="302" t="str">
        <f t="shared" si="246"/>
        <v>Prosjekt 9</v>
      </c>
    </row>
    <row r="1404" spans="106:106" x14ac:dyDescent="0.3">
      <c r="DB1404" s="302" t="str">
        <f t="shared" si="246"/>
        <v>Prosjekt 9</v>
      </c>
    </row>
    <row r="1405" spans="106:106" x14ac:dyDescent="0.3">
      <c r="DB1405" s="302" t="str">
        <f t="shared" si="246"/>
        <v>Prosjekt 9</v>
      </c>
    </row>
    <row r="1406" spans="106:106" x14ac:dyDescent="0.3">
      <c r="DB1406" s="302" t="str">
        <f t="shared" si="246"/>
        <v>Prosjekt 9</v>
      </c>
    </row>
    <row r="1407" spans="106:106" x14ac:dyDescent="0.3">
      <c r="DB1407" s="302" t="str">
        <f t="shared" si="246"/>
        <v>Prosjekt 9</v>
      </c>
    </row>
    <row r="1408" spans="106:106" x14ac:dyDescent="0.3">
      <c r="DB1408" s="302" t="str">
        <f t="shared" si="246"/>
        <v>Prosjekt 9</v>
      </c>
    </row>
    <row r="1409" spans="106:106" x14ac:dyDescent="0.3">
      <c r="DB1409" s="302" t="str">
        <f t="shared" si="246"/>
        <v>Prosjekt 9</v>
      </c>
    </row>
    <row r="1410" spans="106:106" x14ac:dyDescent="0.3">
      <c r="DB1410" s="302" t="str">
        <f t="shared" si="246"/>
        <v>Prosjekt 9</v>
      </c>
    </row>
    <row r="1411" spans="106:106" x14ac:dyDescent="0.3">
      <c r="DB1411" s="302" t="str">
        <f t="shared" si="246"/>
        <v>Prosjekt 9</v>
      </c>
    </row>
    <row r="1412" spans="106:106" x14ac:dyDescent="0.3">
      <c r="DB1412" s="302" t="str">
        <f t="shared" si="246"/>
        <v>Prosjekt 9</v>
      </c>
    </row>
    <row r="1413" spans="106:106" x14ac:dyDescent="0.3">
      <c r="DB1413" s="302" t="str">
        <f t="shared" ref="DB1413:DB1476" si="247">IF(CY1413="",DB1412,_xlfn.CONCAT($CY$2," ",CY1413))</f>
        <v>Prosjekt 9</v>
      </c>
    </row>
    <row r="1414" spans="106:106" x14ac:dyDescent="0.3">
      <c r="DB1414" s="302" t="str">
        <f t="shared" si="247"/>
        <v>Prosjekt 9</v>
      </c>
    </row>
    <row r="1415" spans="106:106" x14ac:dyDescent="0.3">
      <c r="DB1415" s="302" t="str">
        <f t="shared" si="247"/>
        <v>Prosjekt 9</v>
      </c>
    </row>
    <row r="1416" spans="106:106" x14ac:dyDescent="0.3">
      <c r="DB1416" s="302" t="str">
        <f t="shared" si="247"/>
        <v>Prosjekt 9</v>
      </c>
    </row>
    <row r="1417" spans="106:106" x14ac:dyDescent="0.3">
      <c r="DB1417" s="302" t="str">
        <f t="shared" si="247"/>
        <v>Prosjekt 9</v>
      </c>
    </row>
    <row r="1418" spans="106:106" x14ac:dyDescent="0.3">
      <c r="DB1418" s="302" t="str">
        <f t="shared" si="247"/>
        <v>Prosjekt 9</v>
      </c>
    </row>
    <row r="1419" spans="106:106" x14ac:dyDescent="0.3">
      <c r="DB1419" s="302" t="str">
        <f t="shared" si="247"/>
        <v>Prosjekt 9</v>
      </c>
    </row>
    <row r="1420" spans="106:106" x14ac:dyDescent="0.3">
      <c r="DB1420" s="302" t="str">
        <f t="shared" si="247"/>
        <v>Prosjekt 9</v>
      </c>
    </row>
    <row r="1421" spans="106:106" x14ac:dyDescent="0.3">
      <c r="DB1421" s="302" t="str">
        <f t="shared" si="247"/>
        <v>Prosjekt 9</v>
      </c>
    </row>
    <row r="1422" spans="106:106" x14ac:dyDescent="0.3">
      <c r="DB1422" s="302" t="str">
        <f t="shared" si="247"/>
        <v>Prosjekt 9</v>
      </c>
    </row>
    <row r="1423" spans="106:106" x14ac:dyDescent="0.3">
      <c r="DB1423" s="302" t="str">
        <f t="shared" si="247"/>
        <v>Prosjekt 9</v>
      </c>
    </row>
    <row r="1424" spans="106:106" x14ac:dyDescent="0.3">
      <c r="DB1424" s="302" t="str">
        <f t="shared" si="247"/>
        <v>Prosjekt 9</v>
      </c>
    </row>
    <row r="1425" spans="106:106" x14ac:dyDescent="0.3">
      <c r="DB1425" s="302" t="str">
        <f t="shared" si="247"/>
        <v>Prosjekt 9</v>
      </c>
    </row>
    <row r="1426" spans="106:106" x14ac:dyDescent="0.3">
      <c r="DB1426" s="302" t="str">
        <f t="shared" si="247"/>
        <v>Prosjekt 9</v>
      </c>
    </row>
    <row r="1427" spans="106:106" x14ac:dyDescent="0.3">
      <c r="DB1427" s="302" t="str">
        <f t="shared" si="247"/>
        <v>Prosjekt 9</v>
      </c>
    </row>
    <row r="1428" spans="106:106" x14ac:dyDescent="0.3">
      <c r="DB1428" s="302" t="str">
        <f t="shared" si="247"/>
        <v>Prosjekt 9</v>
      </c>
    </row>
    <row r="1429" spans="106:106" x14ac:dyDescent="0.3">
      <c r="DB1429" s="302" t="str">
        <f t="shared" si="247"/>
        <v>Prosjekt 9</v>
      </c>
    </row>
    <row r="1430" spans="106:106" x14ac:dyDescent="0.3">
      <c r="DB1430" s="302" t="str">
        <f t="shared" si="247"/>
        <v>Prosjekt 9</v>
      </c>
    </row>
    <row r="1431" spans="106:106" x14ac:dyDescent="0.3">
      <c r="DB1431" s="302" t="str">
        <f t="shared" si="247"/>
        <v>Prosjekt 9</v>
      </c>
    </row>
    <row r="1432" spans="106:106" x14ac:dyDescent="0.3">
      <c r="DB1432" s="302" t="str">
        <f t="shared" si="247"/>
        <v>Prosjekt 9</v>
      </c>
    </row>
    <row r="1433" spans="106:106" x14ac:dyDescent="0.3">
      <c r="DB1433" s="302" t="str">
        <f t="shared" si="247"/>
        <v>Prosjekt 9</v>
      </c>
    </row>
    <row r="1434" spans="106:106" x14ac:dyDescent="0.3">
      <c r="DB1434" s="302" t="str">
        <f t="shared" si="247"/>
        <v>Prosjekt 9</v>
      </c>
    </row>
    <row r="1435" spans="106:106" x14ac:dyDescent="0.3">
      <c r="DB1435" s="302" t="str">
        <f t="shared" si="247"/>
        <v>Prosjekt 9</v>
      </c>
    </row>
    <row r="1436" spans="106:106" x14ac:dyDescent="0.3">
      <c r="DB1436" s="302" t="str">
        <f t="shared" si="247"/>
        <v>Prosjekt 9</v>
      </c>
    </row>
    <row r="1437" spans="106:106" x14ac:dyDescent="0.3">
      <c r="DB1437" s="302" t="str">
        <f t="shared" si="247"/>
        <v>Prosjekt 9</v>
      </c>
    </row>
    <row r="1438" spans="106:106" x14ac:dyDescent="0.3">
      <c r="DB1438" s="302" t="str">
        <f t="shared" si="247"/>
        <v>Prosjekt 9</v>
      </c>
    </row>
    <row r="1439" spans="106:106" x14ac:dyDescent="0.3">
      <c r="DB1439" s="302" t="str">
        <f t="shared" si="247"/>
        <v>Prosjekt 9</v>
      </c>
    </row>
    <row r="1440" spans="106:106" x14ac:dyDescent="0.3">
      <c r="DB1440" s="302" t="str">
        <f t="shared" si="247"/>
        <v>Prosjekt 9</v>
      </c>
    </row>
    <row r="1441" spans="106:106" x14ac:dyDescent="0.3">
      <c r="DB1441" s="302" t="str">
        <f t="shared" si="247"/>
        <v>Prosjekt 9</v>
      </c>
    </row>
    <row r="1442" spans="106:106" x14ac:dyDescent="0.3">
      <c r="DB1442" s="302" t="str">
        <f t="shared" si="247"/>
        <v>Prosjekt 9</v>
      </c>
    </row>
    <row r="1443" spans="106:106" x14ac:dyDescent="0.3">
      <c r="DB1443" s="302" t="str">
        <f t="shared" si="247"/>
        <v>Prosjekt 9</v>
      </c>
    </row>
    <row r="1444" spans="106:106" x14ac:dyDescent="0.3">
      <c r="DB1444" s="302" t="str">
        <f t="shared" si="247"/>
        <v>Prosjekt 9</v>
      </c>
    </row>
    <row r="1445" spans="106:106" x14ac:dyDescent="0.3">
      <c r="DB1445" s="302" t="str">
        <f t="shared" si="247"/>
        <v>Prosjekt 9</v>
      </c>
    </row>
    <row r="1446" spans="106:106" x14ac:dyDescent="0.3">
      <c r="DB1446" s="302" t="str">
        <f t="shared" si="247"/>
        <v>Prosjekt 9</v>
      </c>
    </row>
    <row r="1447" spans="106:106" x14ac:dyDescent="0.3">
      <c r="DB1447" s="302" t="str">
        <f t="shared" si="247"/>
        <v>Prosjekt 9</v>
      </c>
    </row>
    <row r="1448" spans="106:106" x14ac:dyDescent="0.3">
      <c r="DB1448" s="302" t="str">
        <f t="shared" si="247"/>
        <v>Prosjekt 9</v>
      </c>
    </row>
    <row r="1449" spans="106:106" x14ac:dyDescent="0.3">
      <c r="DB1449" s="302" t="str">
        <f t="shared" si="247"/>
        <v>Prosjekt 9</v>
      </c>
    </row>
    <row r="1450" spans="106:106" x14ac:dyDescent="0.3">
      <c r="DB1450" s="302" t="str">
        <f t="shared" si="247"/>
        <v>Prosjekt 9</v>
      </c>
    </row>
    <row r="1451" spans="106:106" x14ac:dyDescent="0.3">
      <c r="DB1451" s="302" t="str">
        <f t="shared" si="247"/>
        <v>Prosjekt 9</v>
      </c>
    </row>
    <row r="1452" spans="106:106" x14ac:dyDescent="0.3">
      <c r="DB1452" s="302" t="str">
        <f t="shared" si="247"/>
        <v>Prosjekt 9</v>
      </c>
    </row>
    <row r="1453" spans="106:106" x14ac:dyDescent="0.3">
      <c r="DB1453" s="302" t="str">
        <f t="shared" si="247"/>
        <v>Prosjekt 9</v>
      </c>
    </row>
    <row r="1454" spans="106:106" x14ac:dyDescent="0.3">
      <c r="DB1454" s="302" t="str">
        <f t="shared" si="247"/>
        <v>Prosjekt 9</v>
      </c>
    </row>
    <row r="1455" spans="106:106" x14ac:dyDescent="0.3">
      <c r="DB1455" s="302" t="str">
        <f t="shared" si="247"/>
        <v>Prosjekt 9</v>
      </c>
    </row>
    <row r="1456" spans="106:106" x14ac:dyDescent="0.3">
      <c r="DB1456" s="302" t="str">
        <f t="shared" si="247"/>
        <v>Prosjekt 9</v>
      </c>
    </row>
    <row r="1457" spans="106:106" x14ac:dyDescent="0.3">
      <c r="DB1457" s="302" t="str">
        <f t="shared" si="247"/>
        <v>Prosjekt 9</v>
      </c>
    </row>
    <row r="1458" spans="106:106" x14ac:dyDescent="0.3">
      <c r="DB1458" s="302" t="str">
        <f t="shared" si="247"/>
        <v>Prosjekt 9</v>
      </c>
    </row>
    <row r="1459" spans="106:106" x14ac:dyDescent="0.3">
      <c r="DB1459" s="302" t="str">
        <f t="shared" si="247"/>
        <v>Prosjekt 9</v>
      </c>
    </row>
    <row r="1460" spans="106:106" x14ac:dyDescent="0.3">
      <c r="DB1460" s="302" t="str">
        <f t="shared" si="247"/>
        <v>Prosjekt 9</v>
      </c>
    </row>
    <row r="1461" spans="106:106" x14ac:dyDescent="0.3">
      <c r="DB1461" s="302" t="str">
        <f t="shared" si="247"/>
        <v>Prosjekt 9</v>
      </c>
    </row>
    <row r="1462" spans="106:106" x14ac:dyDescent="0.3">
      <c r="DB1462" s="302" t="str">
        <f t="shared" si="247"/>
        <v>Prosjekt 9</v>
      </c>
    </row>
    <row r="1463" spans="106:106" x14ac:dyDescent="0.3">
      <c r="DB1463" s="302" t="str">
        <f t="shared" si="247"/>
        <v>Prosjekt 9</v>
      </c>
    </row>
    <row r="1464" spans="106:106" x14ac:dyDescent="0.3">
      <c r="DB1464" s="302" t="str">
        <f t="shared" si="247"/>
        <v>Prosjekt 9</v>
      </c>
    </row>
    <row r="1465" spans="106:106" x14ac:dyDescent="0.3">
      <c r="DB1465" s="302" t="str">
        <f t="shared" si="247"/>
        <v>Prosjekt 9</v>
      </c>
    </row>
    <row r="1466" spans="106:106" x14ac:dyDescent="0.3">
      <c r="DB1466" s="302" t="str">
        <f t="shared" si="247"/>
        <v>Prosjekt 9</v>
      </c>
    </row>
    <row r="1467" spans="106:106" x14ac:dyDescent="0.3">
      <c r="DB1467" s="302" t="str">
        <f t="shared" si="247"/>
        <v>Prosjekt 9</v>
      </c>
    </row>
    <row r="1468" spans="106:106" x14ac:dyDescent="0.3">
      <c r="DB1468" s="302" t="str">
        <f t="shared" si="247"/>
        <v>Prosjekt 9</v>
      </c>
    </row>
    <row r="1469" spans="106:106" x14ac:dyDescent="0.3">
      <c r="DB1469" s="302" t="str">
        <f t="shared" si="247"/>
        <v>Prosjekt 9</v>
      </c>
    </row>
    <row r="1470" spans="106:106" x14ac:dyDescent="0.3">
      <c r="DB1470" s="302" t="str">
        <f t="shared" si="247"/>
        <v>Prosjekt 9</v>
      </c>
    </row>
    <row r="1471" spans="106:106" x14ac:dyDescent="0.3">
      <c r="DB1471" s="302" t="str">
        <f t="shared" si="247"/>
        <v>Prosjekt 9</v>
      </c>
    </row>
    <row r="1472" spans="106:106" x14ac:dyDescent="0.3">
      <c r="DB1472" s="302" t="str">
        <f t="shared" si="247"/>
        <v>Prosjekt 9</v>
      </c>
    </row>
    <row r="1473" spans="106:106" x14ac:dyDescent="0.3">
      <c r="DB1473" s="302" t="str">
        <f t="shared" si="247"/>
        <v>Prosjekt 9</v>
      </c>
    </row>
    <row r="1474" spans="106:106" x14ac:dyDescent="0.3">
      <c r="DB1474" s="302" t="str">
        <f t="shared" si="247"/>
        <v>Prosjekt 9</v>
      </c>
    </row>
    <row r="1475" spans="106:106" x14ac:dyDescent="0.3">
      <c r="DB1475" s="302" t="str">
        <f t="shared" si="247"/>
        <v>Prosjekt 9</v>
      </c>
    </row>
    <row r="1476" spans="106:106" x14ac:dyDescent="0.3">
      <c r="DB1476" s="302" t="str">
        <f t="shared" si="247"/>
        <v>Prosjekt 9</v>
      </c>
    </row>
    <row r="1477" spans="106:106" x14ac:dyDescent="0.3">
      <c r="DB1477" s="302" t="str">
        <f t="shared" ref="DB1477:DB1540" si="248">IF(CY1477="",DB1476,_xlfn.CONCAT($CY$2," ",CY1477))</f>
        <v>Prosjekt 9</v>
      </c>
    </row>
    <row r="1478" spans="106:106" x14ac:dyDescent="0.3">
      <c r="DB1478" s="302" t="str">
        <f t="shared" si="248"/>
        <v>Prosjekt 9</v>
      </c>
    </row>
    <row r="1479" spans="106:106" x14ac:dyDescent="0.3">
      <c r="DB1479" s="302" t="str">
        <f t="shared" si="248"/>
        <v>Prosjekt 9</v>
      </c>
    </row>
    <row r="1480" spans="106:106" x14ac:dyDescent="0.3">
      <c r="DB1480" s="302" t="str">
        <f t="shared" si="248"/>
        <v>Prosjekt 9</v>
      </c>
    </row>
    <row r="1481" spans="106:106" x14ac:dyDescent="0.3">
      <c r="DB1481" s="302" t="str">
        <f t="shared" si="248"/>
        <v>Prosjekt 9</v>
      </c>
    </row>
    <row r="1482" spans="106:106" x14ac:dyDescent="0.3">
      <c r="DB1482" s="302" t="str">
        <f t="shared" si="248"/>
        <v>Prosjekt 9</v>
      </c>
    </row>
    <row r="1483" spans="106:106" x14ac:dyDescent="0.3">
      <c r="DB1483" s="302" t="str">
        <f t="shared" si="248"/>
        <v>Prosjekt 9</v>
      </c>
    </row>
    <row r="1484" spans="106:106" x14ac:dyDescent="0.3">
      <c r="DB1484" s="302" t="str">
        <f t="shared" si="248"/>
        <v>Prosjekt 9</v>
      </c>
    </row>
    <row r="1485" spans="106:106" x14ac:dyDescent="0.3">
      <c r="DB1485" s="302" t="str">
        <f t="shared" si="248"/>
        <v>Prosjekt 9</v>
      </c>
    </row>
    <row r="1486" spans="106:106" x14ac:dyDescent="0.3">
      <c r="DB1486" s="302" t="str">
        <f t="shared" si="248"/>
        <v>Prosjekt 9</v>
      </c>
    </row>
    <row r="1487" spans="106:106" x14ac:dyDescent="0.3">
      <c r="DB1487" s="302" t="str">
        <f t="shared" si="248"/>
        <v>Prosjekt 9</v>
      </c>
    </row>
    <row r="1488" spans="106:106" x14ac:dyDescent="0.3">
      <c r="DB1488" s="302" t="str">
        <f t="shared" si="248"/>
        <v>Prosjekt 9</v>
      </c>
    </row>
    <row r="1489" spans="106:106" x14ac:dyDescent="0.3">
      <c r="DB1489" s="302" t="str">
        <f t="shared" si="248"/>
        <v>Prosjekt 9</v>
      </c>
    </row>
    <row r="1490" spans="106:106" x14ac:dyDescent="0.3">
      <c r="DB1490" s="302" t="str">
        <f t="shared" si="248"/>
        <v>Prosjekt 9</v>
      </c>
    </row>
    <row r="1491" spans="106:106" x14ac:dyDescent="0.3">
      <c r="DB1491" s="302" t="str">
        <f t="shared" si="248"/>
        <v>Prosjekt 9</v>
      </c>
    </row>
    <row r="1492" spans="106:106" x14ac:dyDescent="0.3">
      <c r="DB1492" s="302" t="str">
        <f t="shared" si="248"/>
        <v>Prosjekt 9</v>
      </c>
    </row>
    <row r="1493" spans="106:106" x14ac:dyDescent="0.3">
      <c r="DB1493" s="302" t="str">
        <f t="shared" si="248"/>
        <v>Prosjekt 9</v>
      </c>
    </row>
    <row r="1494" spans="106:106" x14ac:dyDescent="0.3">
      <c r="DB1494" s="302" t="str">
        <f t="shared" si="248"/>
        <v>Prosjekt 9</v>
      </c>
    </row>
    <row r="1495" spans="106:106" x14ac:dyDescent="0.3">
      <c r="DB1495" s="302" t="str">
        <f t="shared" si="248"/>
        <v>Prosjekt 9</v>
      </c>
    </row>
    <row r="1496" spans="106:106" x14ac:dyDescent="0.3">
      <c r="DB1496" s="302" t="str">
        <f t="shared" si="248"/>
        <v>Prosjekt 9</v>
      </c>
    </row>
    <row r="1497" spans="106:106" x14ac:dyDescent="0.3">
      <c r="DB1497" s="302" t="str">
        <f t="shared" si="248"/>
        <v>Prosjekt 9</v>
      </c>
    </row>
    <row r="1498" spans="106:106" x14ac:dyDescent="0.3">
      <c r="DB1498" s="302" t="str">
        <f t="shared" si="248"/>
        <v>Prosjekt 9</v>
      </c>
    </row>
    <row r="1499" spans="106:106" x14ac:dyDescent="0.3">
      <c r="DB1499" s="302" t="str">
        <f t="shared" si="248"/>
        <v>Prosjekt 9</v>
      </c>
    </row>
    <row r="1500" spans="106:106" x14ac:dyDescent="0.3">
      <c r="DB1500" s="302" t="str">
        <f t="shared" si="248"/>
        <v>Prosjekt 9</v>
      </c>
    </row>
    <row r="1501" spans="106:106" x14ac:dyDescent="0.3">
      <c r="DB1501" s="302" t="str">
        <f t="shared" si="248"/>
        <v>Prosjekt 9</v>
      </c>
    </row>
    <row r="1502" spans="106:106" x14ac:dyDescent="0.3">
      <c r="DB1502" s="302" t="str">
        <f t="shared" si="248"/>
        <v>Prosjekt 9</v>
      </c>
    </row>
    <row r="1503" spans="106:106" x14ac:dyDescent="0.3">
      <c r="DB1503" s="302" t="str">
        <f t="shared" si="248"/>
        <v>Prosjekt 9</v>
      </c>
    </row>
    <row r="1504" spans="106:106" x14ac:dyDescent="0.3">
      <c r="DB1504" s="302" t="str">
        <f t="shared" si="248"/>
        <v>Prosjekt 9</v>
      </c>
    </row>
    <row r="1505" spans="106:106" x14ac:dyDescent="0.3">
      <c r="DB1505" s="302" t="str">
        <f t="shared" si="248"/>
        <v>Prosjekt 9</v>
      </c>
    </row>
    <row r="1506" spans="106:106" x14ac:dyDescent="0.3">
      <c r="DB1506" s="302" t="str">
        <f t="shared" si="248"/>
        <v>Prosjekt 9</v>
      </c>
    </row>
    <row r="1507" spans="106:106" x14ac:dyDescent="0.3">
      <c r="DB1507" s="302" t="str">
        <f t="shared" si="248"/>
        <v>Prosjekt 9</v>
      </c>
    </row>
    <row r="1508" spans="106:106" x14ac:dyDescent="0.3">
      <c r="DB1508" s="302" t="str">
        <f t="shared" si="248"/>
        <v>Prosjekt 9</v>
      </c>
    </row>
    <row r="1509" spans="106:106" x14ac:dyDescent="0.3">
      <c r="DB1509" s="302" t="str">
        <f t="shared" si="248"/>
        <v>Prosjekt 9</v>
      </c>
    </row>
    <row r="1510" spans="106:106" x14ac:dyDescent="0.3">
      <c r="DB1510" s="302" t="str">
        <f t="shared" si="248"/>
        <v>Prosjekt 9</v>
      </c>
    </row>
    <row r="1511" spans="106:106" x14ac:dyDescent="0.3">
      <c r="DB1511" s="302" t="str">
        <f t="shared" si="248"/>
        <v>Prosjekt 9</v>
      </c>
    </row>
    <row r="1512" spans="106:106" x14ac:dyDescent="0.3">
      <c r="DB1512" s="302" t="str">
        <f t="shared" si="248"/>
        <v>Prosjekt 9</v>
      </c>
    </row>
    <row r="1513" spans="106:106" x14ac:dyDescent="0.3">
      <c r="DB1513" s="302" t="str">
        <f t="shared" si="248"/>
        <v>Prosjekt 9</v>
      </c>
    </row>
    <row r="1514" spans="106:106" x14ac:dyDescent="0.3">
      <c r="DB1514" s="302" t="str">
        <f t="shared" si="248"/>
        <v>Prosjekt 9</v>
      </c>
    </row>
    <row r="1515" spans="106:106" x14ac:dyDescent="0.3">
      <c r="DB1515" s="302" t="str">
        <f t="shared" si="248"/>
        <v>Prosjekt 9</v>
      </c>
    </row>
    <row r="1516" spans="106:106" x14ac:dyDescent="0.3">
      <c r="DB1516" s="302" t="str">
        <f t="shared" si="248"/>
        <v>Prosjekt 9</v>
      </c>
    </row>
    <row r="1517" spans="106:106" x14ac:dyDescent="0.3">
      <c r="DB1517" s="302" t="str">
        <f t="shared" si="248"/>
        <v>Prosjekt 9</v>
      </c>
    </row>
    <row r="1518" spans="106:106" x14ac:dyDescent="0.3">
      <c r="DB1518" s="302" t="str">
        <f t="shared" si="248"/>
        <v>Prosjekt 9</v>
      </c>
    </row>
    <row r="1519" spans="106:106" x14ac:dyDescent="0.3">
      <c r="DB1519" s="302" t="str">
        <f t="shared" si="248"/>
        <v>Prosjekt 9</v>
      </c>
    </row>
    <row r="1520" spans="106:106" x14ac:dyDescent="0.3">
      <c r="DB1520" s="302" t="str">
        <f t="shared" si="248"/>
        <v>Prosjekt 9</v>
      </c>
    </row>
    <row r="1521" spans="106:106" x14ac:dyDescent="0.3">
      <c r="DB1521" s="302" t="str">
        <f t="shared" si="248"/>
        <v>Prosjekt 9</v>
      </c>
    </row>
    <row r="1522" spans="106:106" x14ac:dyDescent="0.3">
      <c r="DB1522" s="302" t="str">
        <f t="shared" si="248"/>
        <v>Prosjekt 9</v>
      </c>
    </row>
    <row r="1523" spans="106:106" x14ac:dyDescent="0.3">
      <c r="DB1523" s="302" t="str">
        <f t="shared" si="248"/>
        <v>Prosjekt 9</v>
      </c>
    </row>
    <row r="1524" spans="106:106" x14ac:dyDescent="0.3">
      <c r="DB1524" s="302" t="str">
        <f t="shared" si="248"/>
        <v>Prosjekt 9</v>
      </c>
    </row>
    <row r="1525" spans="106:106" x14ac:dyDescent="0.3">
      <c r="DB1525" s="302" t="str">
        <f t="shared" si="248"/>
        <v>Prosjekt 9</v>
      </c>
    </row>
    <row r="1526" spans="106:106" x14ac:dyDescent="0.3">
      <c r="DB1526" s="302" t="str">
        <f t="shared" si="248"/>
        <v>Prosjekt 9</v>
      </c>
    </row>
    <row r="1527" spans="106:106" x14ac:dyDescent="0.3">
      <c r="DB1527" s="302" t="str">
        <f t="shared" si="248"/>
        <v>Prosjekt 9</v>
      </c>
    </row>
    <row r="1528" spans="106:106" x14ac:dyDescent="0.3">
      <c r="DB1528" s="302" t="str">
        <f t="shared" si="248"/>
        <v>Prosjekt 9</v>
      </c>
    </row>
    <row r="1529" spans="106:106" x14ac:dyDescent="0.3">
      <c r="DB1529" s="302" t="str">
        <f t="shared" si="248"/>
        <v>Prosjekt 9</v>
      </c>
    </row>
    <row r="1530" spans="106:106" x14ac:dyDescent="0.3">
      <c r="DB1530" s="302" t="str">
        <f t="shared" si="248"/>
        <v>Prosjekt 9</v>
      </c>
    </row>
    <row r="1531" spans="106:106" x14ac:dyDescent="0.3">
      <c r="DB1531" s="302" t="str">
        <f t="shared" si="248"/>
        <v>Prosjekt 9</v>
      </c>
    </row>
    <row r="1532" spans="106:106" x14ac:dyDescent="0.3">
      <c r="DB1532" s="302" t="str">
        <f t="shared" si="248"/>
        <v>Prosjekt 9</v>
      </c>
    </row>
    <row r="1533" spans="106:106" x14ac:dyDescent="0.3">
      <c r="DB1533" s="302" t="str">
        <f t="shared" si="248"/>
        <v>Prosjekt 9</v>
      </c>
    </row>
    <row r="1534" spans="106:106" x14ac:dyDescent="0.3">
      <c r="DB1534" s="302" t="str">
        <f t="shared" si="248"/>
        <v>Prosjekt 9</v>
      </c>
    </row>
    <row r="1535" spans="106:106" x14ac:dyDescent="0.3">
      <c r="DB1535" s="302" t="str">
        <f t="shared" si="248"/>
        <v>Prosjekt 9</v>
      </c>
    </row>
    <row r="1536" spans="106:106" x14ac:dyDescent="0.3">
      <c r="DB1536" s="302" t="str">
        <f t="shared" si="248"/>
        <v>Prosjekt 9</v>
      </c>
    </row>
    <row r="1537" spans="106:106" x14ac:dyDescent="0.3">
      <c r="DB1537" s="302" t="str">
        <f t="shared" si="248"/>
        <v>Prosjekt 9</v>
      </c>
    </row>
    <row r="1538" spans="106:106" x14ac:dyDescent="0.3">
      <c r="DB1538" s="302" t="str">
        <f t="shared" si="248"/>
        <v>Prosjekt 9</v>
      </c>
    </row>
    <row r="1539" spans="106:106" x14ac:dyDescent="0.3">
      <c r="DB1539" s="302" t="str">
        <f t="shared" si="248"/>
        <v>Prosjekt 9</v>
      </c>
    </row>
    <row r="1540" spans="106:106" x14ac:dyDescent="0.3">
      <c r="DB1540" s="302" t="str">
        <f t="shared" si="248"/>
        <v>Prosjekt 9</v>
      </c>
    </row>
    <row r="1541" spans="106:106" x14ac:dyDescent="0.3">
      <c r="DB1541" s="302" t="str">
        <f t="shared" ref="DB1541:DB1604" si="249">IF(CY1541="",DB1540,_xlfn.CONCAT($CY$2," ",CY1541))</f>
        <v>Prosjekt 9</v>
      </c>
    </row>
    <row r="1542" spans="106:106" x14ac:dyDescent="0.3">
      <c r="DB1542" s="302" t="str">
        <f t="shared" si="249"/>
        <v>Prosjekt 9</v>
      </c>
    </row>
    <row r="1543" spans="106:106" x14ac:dyDescent="0.3">
      <c r="DB1543" s="302" t="str">
        <f t="shared" si="249"/>
        <v>Prosjekt 9</v>
      </c>
    </row>
    <row r="1544" spans="106:106" x14ac:dyDescent="0.3">
      <c r="DB1544" s="302" t="str">
        <f t="shared" si="249"/>
        <v>Prosjekt 9</v>
      </c>
    </row>
    <row r="1545" spans="106:106" x14ac:dyDescent="0.3">
      <c r="DB1545" s="302" t="str">
        <f t="shared" si="249"/>
        <v>Prosjekt 9</v>
      </c>
    </row>
    <row r="1546" spans="106:106" x14ac:dyDescent="0.3">
      <c r="DB1546" s="302" t="str">
        <f t="shared" si="249"/>
        <v>Prosjekt 9</v>
      </c>
    </row>
    <row r="1547" spans="106:106" x14ac:dyDescent="0.3">
      <c r="DB1547" s="302" t="str">
        <f t="shared" si="249"/>
        <v>Prosjekt 9</v>
      </c>
    </row>
    <row r="1548" spans="106:106" x14ac:dyDescent="0.3">
      <c r="DB1548" s="302" t="str">
        <f t="shared" si="249"/>
        <v>Prosjekt 9</v>
      </c>
    </row>
    <row r="1549" spans="106:106" x14ac:dyDescent="0.3">
      <c r="DB1549" s="302" t="str">
        <f t="shared" si="249"/>
        <v>Prosjekt 9</v>
      </c>
    </row>
    <row r="1550" spans="106:106" x14ac:dyDescent="0.3">
      <c r="DB1550" s="302" t="str">
        <f t="shared" si="249"/>
        <v>Prosjekt 9</v>
      </c>
    </row>
    <row r="1551" spans="106:106" x14ac:dyDescent="0.3">
      <c r="DB1551" s="302" t="str">
        <f t="shared" si="249"/>
        <v>Prosjekt 9</v>
      </c>
    </row>
    <row r="1552" spans="106:106" x14ac:dyDescent="0.3">
      <c r="DB1552" s="302" t="str">
        <f t="shared" si="249"/>
        <v>Prosjekt 9</v>
      </c>
    </row>
    <row r="1553" spans="106:106" x14ac:dyDescent="0.3">
      <c r="DB1553" s="302" t="str">
        <f t="shared" si="249"/>
        <v>Prosjekt 9</v>
      </c>
    </row>
    <row r="1554" spans="106:106" x14ac:dyDescent="0.3">
      <c r="DB1554" s="302" t="str">
        <f t="shared" si="249"/>
        <v>Prosjekt 9</v>
      </c>
    </row>
    <row r="1555" spans="106:106" x14ac:dyDescent="0.3">
      <c r="DB1555" s="302" t="str">
        <f t="shared" si="249"/>
        <v>Prosjekt 9</v>
      </c>
    </row>
    <row r="1556" spans="106:106" x14ac:dyDescent="0.3">
      <c r="DB1556" s="302" t="str">
        <f t="shared" si="249"/>
        <v>Prosjekt 9</v>
      </c>
    </row>
    <row r="1557" spans="106:106" x14ac:dyDescent="0.3">
      <c r="DB1557" s="302" t="str">
        <f t="shared" si="249"/>
        <v>Prosjekt 9</v>
      </c>
    </row>
    <row r="1558" spans="106:106" x14ac:dyDescent="0.3">
      <c r="DB1558" s="302" t="str">
        <f t="shared" si="249"/>
        <v>Prosjekt 9</v>
      </c>
    </row>
    <row r="1559" spans="106:106" x14ac:dyDescent="0.3">
      <c r="DB1559" s="302" t="str">
        <f t="shared" si="249"/>
        <v>Prosjekt 9</v>
      </c>
    </row>
    <row r="1560" spans="106:106" x14ac:dyDescent="0.3">
      <c r="DB1560" s="302" t="str">
        <f t="shared" si="249"/>
        <v>Prosjekt 9</v>
      </c>
    </row>
    <row r="1561" spans="106:106" x14ac:dyDescent="0.3">
      <c r="DB1561" s="302" t="str">
        <f t="shared" si="249"/>
        <v>Prosjekt 9</v>
      </c>
    </row>
    <row r="1562" spans="106:106" x14ac:dyDescent="0.3">
      <c r="DB1562" s="302" t="str">
        <f t="shared" si="249"/>
        <v>Prosjekt 9</v>
      </c>
    </row>
    <row r="1563" spans="106:106" x14ac:dyDescent="0.3">
      <c r="DB1563" s="302" t="str">
        <f t="shared" si="249"/>
        <v>Prosjekt 9</v>
      </c>
    </row>
    <row r="1564" spans="106:106" x14ac:dyDescent="0.3">
      <c r="DB1564" s="302" t="str">
        <f t="shared" si="249"/>
        <v>Prosjekt 9</v>
      </c>
    </row>
    <row r="1565" spans="106:106" x14ac:dyDescent="0.3">
      <c r="DB1565" s="302" t="str">
        <f t="shared" si="249"/>
        <v>Prosjekt 9</v>
      </c>
    </row>
    <row r="1566" spans="106:106" x14ac:dyDescent="0.3">
      <c r="DB1566" s="302" t="str">
        <f t="shared" si="249"/>
        <v>Prosjekt 9</v>
      </c>
    </row>
    <row r="1567" spans="106:106" x14ac:dyDescent="0.3">
      <c r="DB1567" s="302" t="str">
        <f t="shared" si="249"/>
        <v>Prosjekt 9</v>
      </c>
    </row>
    <row r="1568" spans="106:106" x14ac:dyDescent="0.3">
      <c r="DB1568" s="302" t="str">
        <f t="shared" si="249"/>
        <v>Prosjekt 9</v>
      </c>
    </row>
    <row r="1569" spans="106:106" x14ac:dyDescent="0.3">
      <c r="DB1569" s="302" t="str">
        <f t="shared" si="249"/>
        <v>Prosjekt 9</v>
      </c>
    </row>
    <row r="1570" spans="106:106" x14ac:dyDescent="0.3">
      <c r="DB1570" s="302" t="str">
        <f t="shared" si="249"/>
        <v>Prosjekt 9</v>
      </c>
    </row>
    <row r="1571" spans="106:106" x14ac:dyDescent="0.3">
      <c r="DB1571" s="302" t="str">
        <f t="shared" si="249"/>
        <v>Prosjekt 9</v>
      </c>
    </row>
    <row r="1572" spans="106:106" x14ac:dyDescent="0.3">
      <c r="DB1572" s="302" t="str">
        <f t="shared" si="249"/>
        <v>Prosjekt 9</v>
      </c>
    </row>
    <row r="1573" spans="106:106" x14ac:dyDescent="0.3">
      <c r="DB1573" s="302" t="str">
        <f t="shared" si="249"/>
        <v>Prosjekt 9</v>
      </c>
    </row>
    <row r="1574" spans="106:106" x14ac:dyDescent="0.3">
      <c r="DB1574" s="302" t="str">
        <f t="shared" si="249"/>
        <v>Prosjekt 9</v>
      </c>
    </row>
    <row r="1575" spans="106:106" x14ac:dyDescent="0.3">
      <c r="DB1575" s="302" t="str">
        <f t="shared" si="249"/>
        <v>Prosjekt 9</v>
      </c>
    </row>
    <row r="1576" spans="106:106" x14ac:dyDescent="0.3">
      <c r="DB1576" s="302" t="str">
        <f t="shared" si="249"/>
        <v>Prosjekt 9</v>
      </c>
    </row>
    <row r="1577" spans="106:106" x14ac:dyDescent="0.3">
      <c r="DB1577" s="302" t="str">
        <f t="shared" si="249"/>
        <v>Prosjekt 9</v>
      </c>
    </row>
    <row r="1578" spans="106:106" x14ac:dyDescent="0.3">
      <c r="DB1578" s="302" t="str">
        <f t="shared" si="249"/>
        <v>Prosjekt 9</v>
      </c>
    </row>
    <row r="1579" spans="106:106" x14ac:dyDescent="0.3">
      <c r="DB1579" s="302" t="str">
        <f t="shared" si="249"/>
        <v>Prosjekt 9</v>
      </c>
    </row>
    <row r="1580" spans="106:106" x14ac:dyDescent="0.3">
      <c r="DB1580" s="302" t="str">
        <f t="shared" si="249"/>
        <v>Prosjekt 9</v>
      </c>
    </row>
    <row r="1581" spans="106:106" x14ac:dyDescent="0.3">
      <c r="DB1581" s="302" t="str">
        <f t="shared" si="249"/>
        <v>Prosjekt 9</v>
      </c>
    </row>
    <row r="1582" spans="106:106" x14ac:dyDescent="0.3">
      <c r="DB1582" s="302" t="str">
        <f t="shared" si="249"/>
        <v>Prosjekt 9</v>
      </c>
    </row>
    <row r="1583" spans="106:106" x14ac:dyDescent="0.3">
      <c r="DB1583" s="302" t="str">
        <f t="shared" si="249"/>
        <v>Prosjekt 9</v>
      </c>
    </row>
    <row r="1584" spans="106:106" x14ac:dyDescent="0.3">
      <c r="DB1584" s="302" t="str">
        <f t="shared" si="249"/>
        <v>Prosjekt 9</v>
      </c>
    </row>
    <row r="1585" spans="106:106" x14ac:dyDescent="0.3">
      <c r="DB1585" s="302" t="str">
        <f t="shared" si="249"/>
        <v>Prosjekt 9</v>
      </c>
    </row>
    <row r="1586" spans="106:106" x14ac:dyDescent="0.3">
      <c r="DB1586" s="302" t="str">
        <f t="shared" si="249"/>
        <v>Prosjekt 9</v>
      </c>
    </row>
    <row r="1587" spans="106:106" x14ac:dyDescent="0.3">
      <c r="DB1587" s="302" t="str">
        <f t="shared" si="249"/>
        <v>Prosjekt 9</v>
      </c>
    </row>
    <row r="1588" spans="106:106" x14ac:dyDescent="0.3">
      <c r="DB1588" s="302" t="str">
        <f t="shared" si="249"/>
        <v>Prosjekt 9</v>
      </c>
    </row>
    <row r="1589" spans="106:106" x14ac:dyDescent="0.3">
      <c r="DB1589" s="302" t="str">
        <f t="shared" si="249"/>
        <v>Prosjekt 9</v>
      </c>
    </row>
    <row r="1590" spans="106:106" x14ac:dyDescent="0.3">
      <c r="DB1590" s="302" t="str">
        <f t="shared" si="249"/>
        <v>Prosjekt 9</v>
      </c>
    </row>
    <row r="1591" spans="106:106" x14ac:dyDescent="0.3">
      <c r="DB1591" s="302" t="str">
        <f t="shared" si="249"/>
        <v>Prosjekt 9</v>
      </c>
    </row>
    <row r="1592" spans="106:106" x14ac:dyDescent="0.3">
      <c r="DB1592" s="302" t="str">
        <f t="shared" si="249"/>
        <v>Prosjekt 9</v>
      </c>
    </row>
    <row r="1593" spans="106:106" x14ac:dyDescent="0.3">
      <c r="DB1593" s="302" t="str">
        <f t="shared" si="249"/>
        <v>Prosjekt 9</v>
      </c>
    </row>
    <row r="1594" spans="106:106" x14ac:dyDescent="0.3">
      <c r="DB1594" s="302" t="str">
        <f t="shared" si="249"/>
        <v>Prosjekt 9</v>
      </c>
    </row>
    <row r="1595" spans="106:106" x14ac:dyDescent="0.3">
      <c r="DB1595" s="302" t="str">
        <f t="shared" si="249"/>
        <v>Prosjekt 9</v>
      </c>
    </row>
    <row r="1596" spans="106:106" x14ac:dyDescent="0.3">
      <c r="DB1596" s="302" t="str">
        <f t="shared" si="249"/>
        <v>Prosjekt 9</v>
      </c>
    </row>
    <row r="1597" spans="106:106" x14ac:dyDescent="0.3">
      <c r="DB1597" s="302" t="str">
        <f t="shared" si="249"/>
        <v>Prosjekt 9</v>
      </c>
    </row>
    <row r="1598" spans="106:106" x14ac:dyDescent="0.3">
      <c r="DB1598" s="302" t="str">
        <f t="shared" si="249"/>
        <v>Prosjekt 9</v>
      </c>
    </row>
    <row r="1599" spans="106:106" x14ac:dyDescent="0.3">
      <c r="DB1599" s="302" t="str">
        <f t="shared" si="249"/>
        <v>Prosjekt 9</v>
      </c>
    </row>
    <row r="1600" spans="106:106" x14ac:dyDescent="0.3">
      <c r="DB1600" s="302" t="str">
        <f t="shared" si="249"/>
        <v>Prosjekt 9</v>
      </c>
    </row>
    <row r="1601" spans="106:106" x14ac:dyDescent="0.3">
      <c r="DB1601" s="302" t="str">
        <f t="shared" si="249"/>
        <v>Prosjekt 9</v>
      </c>
    </row>
    <row r="1602" spans="106:106" x14ac:dyDescent="0.3">
      <c r="DB1602" s="302" t="str">
        <f t="shared" si="249"/>
        <v>Prosjekt 9</v>
      </c>
    </row>
    <row r="1603" spans="106:106" x14ac:dyDescent="0.3">
      <c r="DB1603" s="302" t="str">
        <f t="shared" si="249"/>
        <v>Prosjekt 9</v>
      </c>
    </row>
    <row r="1604" spans="106:106" x14ac:dyDescent="0.3">
      <c r="DB1604" s="302" t="str">
        <f t="shared" si="249"/>
        <v>Prosjekt 9</v>
      </c>
    </row>
    <row r="1605" spans="106:106" x14ac:dyDescent="0.3">
      <c r="DB1605" s="302" t="str">
        <f t="shared" ref="DB1605:DB1668" si="250">IF(CY1605="",DB1604,_xlfn.CONCAT($CY$2," ",CY1605))</f>
        <v>Prosjekt 9</v>
      </c>
    </row>
    <row r="1606" spans="106:106" x14ac:dyDescent="0.3">
      <c r="DB1606" s="302" t="str">
        <f t="shared" si="250"/>
        <v>Prosjekt 9</v>
      </c>
    </row>
    <row r="1607" spans="106:106" x14ac:dyDescent="0.3">
      <c r="DB1607" s="302" t="str">
        <f t="shared" si="250"/>
        <v>Prosjekt 9</v>
      </c>
    </row>
    <row r="1608" spans="106:106" x14ac:dyDescent="0.3">
      <c r="DB1608" s="302" t="str">
        <f t="shared" si="250"/>
        <v>Prosjekt 9</v>
      </c>
    </row>
    <row r="1609" spans="106:106" x14ac:dyDescent="0.3">
      <c r="DB1609" s="302" t="str">
        <f t="shared" si="250"/>
        <v>Prosjekt 9</v>
      </c>
    </row>
    <row r="1610" spans="106:106" x14ac:dyDescent="0.3">
      <c r="DB1610" s="302" t="str">
        <f t="shared" si="250"/>
        <v>Prosjekt 9</v>
      </c>
    </row>
    <row r="1611" spans="106:106" x14ac:dyDescent="0.3">
      <c r="DB1611" s="302" t="str">
        <f t="shared" si="250"/>
        <v>Prosjekt 9</v>
      </c>
    </row>
    <row r="1612" spans="106:106" x14ac:dyDescent="0.3">
      <c r="DB1612" s="302" t="str">
        <f t="shared" si="250"/>
        <v>Prosjekt 9</v>
      </c>
    </row>
    <row r="1613" spans="106:106" x14ac:dyDescent="0.3">
      <c r="DB1613" s="302" t="str">
        <f t="shared" si="250"/>
        <v>Prosjekt 9</v>
      </c>
    </row>
    <row r="1614" spans="106:106" x14ac:dyDescent="0.3">
      <c r="DB1614" s="302" t="str">
        <f t="shared" si="250"/>
        <v>Prosjekt 9</v>
      </c>
    </row>
    <row r="1615" spans="106:106" x14ac:dyDescent="0.3">
      <c r="DB1615" s="302" t="str">
        <f t="shared" si="250"/>
        <v>Prosjekt 9</v>
      </c>
    </row>
    <row r="1616" spans="106:106" x14ac:dyDescent="0.3">
      <c r="DB1616" s="302" t="str">
        <f t="shared" si="250"/>
        <v>Prosjekt 9</v>
      </c>
    </row>
    <row r="1617" spans="106:106" x14ac:dyDescent="0.3">
      <c r="DB1617" s="302" t="str">
        <f t="shared" si="250"/>
        <v>Prosjekt 9</v>
      </c>
    </row>
    <row r="1618" spans="106:106" x14ac:dyDescent="0.3">
      <c r="DB1618" s="302" t="str">
        <f t="shared" si="250"/>
        <v>Prosjekt 9</v>
      </c>
    </row>
    <row r="1619" spans="106:106" x14ac:dyDescent="0.3">
      <c r="DB1619" s="302" t="str">
        <f t="shared" si="250"/>
        <v>Prosjekt 9</v>
      </c>
    </row>
    <row r="1620" spans="106:106" x14ac:dyDescent="0.3">
      <c r="DB1620" s="302" t="str">
        <f t="shared" si="250"/>
        <v>Prosjekt 9</v>
      </c>
    </row>
    <row r="1621" spans="106:106" x14ac:dyDescent="0.3">
      <c r="DB1621" s="302" t="str">
        <f t="shared" si="250"/>
        <v>Prosjekt 9</v>
      </c>
    </row>
    <row r="1622" spans="106:106" x14ac:dyDescent="0.3">
      <c r="DB1622" s="302" t="str">
        <f t="shared" si="250"/>
        <v>Prosjekt 9</v>
      </c>
    </row>
    <row r="1623" spans="106:106" x14ac:dyDescent="0.3">
      <c r="DB1623" s="302" t="str">
        <f t="shared" si="250"/>
        <v>Prosjekt 9</v>
      </c>
    </row>
    <row r="1624" spans="106:106" x14ac:dyDescent="0.3">
      <c r="DB1624" s="302" t="str">
        <f t="shared" si="250"/>
        <v>Prosjekt 9</v>
      </c>
    </row>
    <row r="1625" spans="106:106" x14ac:dyDescent="0.3">
      <c r="DB1625" s="302" t="str">
        <f t="shared" si="250"/>
        <v>Prosjekt 9</v>
      </c>
    </row>
    <row r="1626" spans="106:106" x14ac:dyDescent="0.3">
      <c r="DB1626" s="302" t="str">
        <f t="shared" si="250"/>
        <v>Prosjekt 9</v>
      </c>
    </row>
    <row r="1627" spans="106:106" x14ac:dyDescent="0.3">
      <c r="DB1627" s="302" t="str">
        <f t="shared" si="250"/>
        <v>Prosjekt 9</v>
      </c>
    </row>
    <row r="1628" spans="106:106" x14ac:dyDescent="0.3">
      <c r="DB1628" s="302" t="str">
        <f t="shared" si="250"/>
        <v>Prosjekt 9</v>
      </c>
    </row>
    <row r="1629" spans="106:106" x14ac:dyDescent="0.3">
      <c r="DB1629" s="302" t="str">
        <f t="shared" si="250"/>
        <v>Prosjekt 9</v>
      </c>
    </row>
    <row r="1630" spans="106:106" x14ac:dyDescent="0.3">
      <c r="DB1630" s="302" t="str">
        <f t="shared" si="250"/>
        <v>Prosjekt 9</v>
      </c>
    </row>
    <row r="1631" spans="106:106" x14ac:dyDescent="0.3">
      <c r="DB1631" s="302" t="str">
        <f t="shared" si="250"/>
        <v>Prosjekt 9</v>
      </c>
    </row>
    <row r="1632" spans="106:106" x14ac:dyDescent="0.3">
      <c r="DB1632" s="302" t="str">
        <f t="shared" si="250"/>
        <v>Prosjekt 9</v>
      </c>
    </row>
    <row r="1633" spans="106:106" x14ac:dyDescent="0.3">
      <c r="DB1633" s="302" t="str">
        <f t="shared" si="250"/>
        <v>Prosjekt 9</v>
      </c>
    </row>
    <row r="1634" spans="106:106" x14ac:dyDescent="0.3">
      <c r="DB1634" s="302" t="str">
        <f t="shared" si="250"/>
        <v>Prosjekt 9</v>
      </c>
    </row>
    <row r="1635" spans="106:106" x14ac:dyDescent="0.3">
      <c r="DB1635" s="302" t="str">
        <f t="shared" si="250"/>
        <v>Prosjekt 9</v>
      </c>
    </row>
    <row r="1636" spans="106:106" x14ac:dyDescent="0.3">
      <c r="DB1636" s="302" t="str">
        <f t="shared" si="250"/>
        <v>Prosjekt 9</v>
      </c>
    </row>
    <row r="1637" spans="106:106" x14ac:dyDescent="0.3">
      <c r="DB1637" s="302" t="str">
        <f t="shared" si="250"/>
        <v>Prosjekt 9</v>
      </c>
    </row>
    <row r="1638" spans="106:106" x14ac:dyDescent="0.3">
      <c r="DB1638" s="302" t="str">
        <f t="shared" si="250"/>
        <v>Prosjekt 9</v>
      </c>
    </row>
    <row r="1639" spans="106:106" x14ac:dyDescent="0.3">
      <c r="DB1639" s="302" t="str">
        <f t="shared" si="250"/>
        <v>Prosjekt 9</v>
      </c>
    </row>
    <row r="1640" spans="106:106" x14ac:dyDescent="0.3">
      <c r="DB1640" s="302" t="str">
        <f t="shared" si="250"/>
        <v>Prosjekt 9</v>
      </c>
    </row>
    <row r="1641" spans="106:106" x14ac:dyDescent="0.3">
      <c r="DB1641" s="302" t="str">
        <f t="shared" si="250"/>
        <v>Prosjekt 9</v>
      </c>
    </row>
    <row r="1642" spans="106:106" x14ac:dyDescent="0.3">
      <c r="DB1642" s="302" t="str">
        <f t="shared" si="250"/>
        <v>Prosjekt 9</v>
      </c>
    </row>
    <row r="1643" spans="106:106" x14ac:dyDescent="0.3">
      <c r="DB1643" s="302" t="str">
        <f t="shared" si="250"/>
        <v>Prosjekt 9</v>
      </c>
    </row>
    <row r="1644" spans="106:106" x14ac:dyDescent="0.3">
      <c r="DB1644" s="302" t="str">
        <f t="shared" si="250"/>
        <v>Prosjekt 9</v>
      </c>
    </row>
    <row r="1645" spans="106:106" x14ac:dyDescent="0.3">
      <c r="DB1645" s="302" t="str">
        <f t="shared" si="250"/>
        <v>Prosjekt 9</v>
      </c>
    </row>
    <row r="1646" spans="106:106" x14ac:dyDescent="0.3">
      <c r="DB1646" s="302" t="str">
        <f t="shared" si="250"/>
        <v>Prosjekt 9</v>
      </c>
    </row>
    <row r="1647" spans="106:106" x14ac:dyDescent="0.3">
      <c r="DB1647" s="302" t="str">
        <f t="shared" si="250"/>
        <v>Prosjekt 9</v>
      </c>
    </row>
    <row r="1648" spans="106:106" x14ac:dyDescent="0.3">
      <c r="DB1648" s="302" t="str">
        <f t="shared" si="250"/>
        <v>Prosjekt 9</v>
      </c>
    </row>
    <row r="1649" spans="106:106" x14ac:dyDescent="0.3">
      <c r="DB1649" s="302" t="str">
        <f t="shared" si="250"/>
        <v>Prosjekt 9</v>
      </c>
    </row>
    <row r="1650" spans="106:106" x14ac:dyDescent="0.3">
      <c r="DB1650" s="302" t="str">
        <f t="shared" si="250"/>
        <v>Prosjekt 9</v>
      </c>
    </row>
    <row r="1651" spans="106:106" x14ac:dyDescent="0.3">
      <c r="DB1651" s="302" t="str">
        <f t="shared" si="250"/>
        <v>Prosjekt 9</v>
      </c>
    </row>
    <row r="1652" spans="106:106" x14ac:dyDescent="0.3">
      <c r="DB1652" s="302" t="str">
        <f t="shared" si="250"/>
        <v>Prosjekt 9</v>
      </c>
    </row>
    <row r="1653" spans="106:106" x14ac:dyDescent="0.3">
      <c r="DB1653" s="302" t="str">
        <f t="shared" si="250"/>
        <v>Prosjekt 9</v>
      </c>
    </row>
    <row r="1654" spans="106:106" x14ac:dyDescent="0.3">
      <c r="DB1654" s="302" t="str">
        <f t="shared" si="250"/>
        <v>Prosjekt 9</v>
      </c>
    </row>
    <row r="1655" spans="106:106" x14ac:dyDescent="0.3">
      <c r="DB1655" s="302" t="str">
        <f t="shared" si="250"/>
        <v>Prosjekt 9</v>
      </c>
    </row>
    <row r="1656" spans="106:106" x14ac:dyDescent="0.3">
      <c r="DB1656" s="302" t="str">
        <f t="shared" si="250"/>
        <v>Prosjekt 9</v>
      </c>
    </row>
    <row r="1657" spans="106:106" x14ac:dyDescent="0.3">
      <c r="DB1657" s="302" t="str">
        <f t="shared" si="250"/>
        <v>Prosjekt 9</v>
      </c>
    </row>
    <row r="1658" spans="106:106" x14ac:dyDescent="0.3">
      <c r="DB1658" s="302" t="str">
        <f t="shared" si="250"/>
        <v>Prosjekt 9</v>
      </c>
    </row>
    <row r="1659" spans="106:106" x14ac:dyDescent="0.3">
      <c r="DB1659" s="302" t="str">
        <f t="shared" si="250"/>
        <v>Prosjekt 9</v>
      </c>
    </row>
    <row r="1660" spans="106:106" x14ac:dyDescent="0.3">
      <c r="DB1660" s="302" t="str">
        <f t="shared" si="250"/>
        <v>Prosjekt 9</v>
      </c>
    </row>
    <row r="1661" spans="106:106" x14ac:dyDescent="0.3">
      <c r="DB1661" s="302" t="str">
        <f t="shared" si="250"/>
        <v>Prosjekt 9</v>
      </c>
    </row>
    <row r="1662" spans="106:106" x14ac:dyDescent="0.3">
      <c r="DB1662" s="302" t="str">
        <f t="shared" si="250"/>
        <v>Prosjekt 9</v>
      </c>
    </row>
    <row r="1663" spans="106:106" x14ac:dyDescent="0.3">
      <c r="DB1663" s="302" t="str">
        <f t="shared" si="250"/>
        <v>Prosjekt 9</v>
      </c>
    </row>
    <row r="1664" spans="106:106" x14ac:dyDescent="0.3">
      <c r="DB1664" s="302" t="str">
        <f t="shared" si="250"/>
        <v>Prosjekt 9</v>
      </c>
    </row>
    <row r="1665" spans="106:106" x14ac:dyDescent="0.3">
      <c r="DB1665" s="302" t="str">
        <f t="shared" si="250"/>
        <v>Prosjekt 9</v>
      </c>
    </row>
    <row r="1666" spans="106:106" x14ac:dyDescent="0.3">
      <c r="DB1666" s="302" t="str">
        <f t="shared" si="250"/>
        <v>Prosjekt 9</v>
      </c>
    </row>
    <row r="1667" spans="106:106" x14ac:dyDescent="0.3">
      <c r="DB1667" s="302" t="str">
        <f t="shared" si="250"/>
        <v>Prosjekt 9</v>
      </c>
    </row>
    <row r="1668" spans="106:106" x14ac:dyDescent="0.3">
      <c r="DB1668" s="302" t="str">
        <f t="shared" si="250"/>
        <v>Prosjekt 9</v>
      </c>
    </row>
    <row r="1669" spans="106:106" x14ac:dyDescent="0.3">
      <c r="DB1669" s="302" t="str">
        <f t="shared" ref="DB1669:DB1732" si="251">IF(CY1669="",DB1668,_xlfn.CONCAT($CY$2," ",CY1669))</f>
        <v>Prosjekt 9</v>
      </c>
    </row>
    <row r="1670" spans="106:106" x14ac:dyDescent="0.3">
      <c r="DB1670" s="302" t="str">
        <f t="shared" si="251"/>
        <v>Prosjekt 9</v>
      </c>
    </row>
    <row r="1671" spans="106:106" x14ac:dyDescent="0.3">
      <c r="DB1671" s="302" t="str">
        <f t="shared" si="251"/>
        <v>Prosjekt 9</v>
      </c>
    </row>
    <row r="1672" spans="106:106" x14ac:dyDescent="0.3">
      <c r="DB1672" s="302" t="str">
        <f t="shared" si="251"/>
        <v>Prosjekt 9</v>
      </c>
    </row>
    <row r="1673" spans="106:106" x14ac:dyDescent="0.3">
      <c r="DB1673" s="302" t="str">
        <f t="shared" si="251"/>
        <v>Prosjekt 9</v>
      </c>
    </row>
    <row r="1674" spans="106:106" x14ac:dyDescent="0.3">
      <c r="DB1674" s="302" t="str">
        <f t="shared" si="251"/>
        <v>Prosjekt 9</v>
      </c>
    </row>
    <row r="1675" spans="106:106" x14ac:dyDescent="0.3">
      <c r="DB1675" s="302" t="str">
        <f t="shared" si="251"/>
        <v>Prosjekt 9</v>
      </c>
    </row>
    <row r="1676" spans="106:106" x14ac:dyDescent="0.3">
      <c r="DB1676" s="302" t="str">
        <f t="shared" si="251"/>
        <v>Prosjekt 9</v>
      </c>
    </row>
    <row r="1677" spans="106:106" x14ac:dyDescent="0.3">
      <c r="DB1677" s="302" t="str">
        <f t="shared" si="251"/>
        <v>Prosjekt 9</v>
      </c>
    </row>
    <row r="1678" spans="106:106" x14ac:dyDescent="0.3">
      <c r="DB1678" s="302" t="str">
        <f t="shared" si="251"/>
        <v>Prosjekt 9</v>
      </c>
    </row>
    <row r="1679" spans="106:106" x14ac:dyDescent="0.3">
      <c r="DB1679" s="302" t="str">
        <f t="shared" si="251"/>
        <v>Prosjekt 9</v>
      </c>
    </row>
    <row r="1680" spans="106:106" x14ac:dyDescent="0.3">
      <c r="DB1680" s="302" t="str">
        <f t="shared" si="251"/>
        <v>Prosjekt 9</v>
      </c>
    </row>
    <row r="1681" spans="106:106" x14ac:dyDescent="0.3">
      <c r="DB1681" s="302" t="str">
        <f t="shared" si="251"/>
        <v>Prosjekt 9</v>
      </c>
    </row>
    <row r="1682" spans="106:106" x14ac:dyDescent="0.3">
      <c r="DB1682" s="302" t="str">
        <f t="shared" si="251"/>
        <v>Prosjekt 9</v>
      </c>
    </row>
    <row r="1683" spans="106:106" x14ac:dyDescent="0.3">
      <c r="DB1683" s="302" t="str">
        <f t="shared" si="251"/>
        <v>Prosjekt 9</v>
      </c>
    </row>
    <row r="1684" spans="106:106" x14ac:dyDescent="0.3">
      <c r="DB1684" s="302" t="str">
        <f t="shared" si="251"/>
        <v>Prosjekt 9</v>
      </c>
    </row>
    <row r="1685" spans="106:106" x14ac:dyDescent="0.3">
      <c r="DB1685" s="302" t="str">
        <f t="shared" si="251"/>
        <v>Prosjekt 9</v>
      </c>
    </row>
    <row r="1686" spans="106:106" x14ac:dyDescent="0.3">
      <c r="DB1686" s="302" t="str">
        <f t="shared" si="251"/>
        <v>Prosjekt 9</v>
      </c>
    </row>
    <row r="1687" spans="106:106" x14ac:dyDescent="0.3">
      <c r="DB1687" s="302" t="str">
        <f t="shared" si="251"/>
        <v>Prosjekt 9</v>
      </c>
    </row>
    <row r="1688" spans="106:106" x14ac:dyDescent="0.3">
      <c r="DB1688" s="302" t="str">
        <f t="shared" si="251"/>
        <v>Prosjekt 9</v>
      </c>
    </row>
    <row r="1689" spans="106:106" x14ac:dyDescent="0.3">
      <c r="DB1689" s="302" t="str">
        <f t="shared" si="251"/>
        <v>Prosjekt 9</v>
      </c>
    </row>
    <row r="1690" spans="106:106" x14ac:dyDescent="0.3">
      <c r="DB1690" s="302" t="str">
        <f t="shared" si="251"/>
        <v>Prosjekt 9</v>
      </c>
    </row>
    <row r="1691" spans="106:106" x14ac:dyDescent="0.3">
      <c r="DB1691" s="302" t="str">
        <f t="shared" si="251"/>
        <v>Prosjekt 9</v>
      </c>
    </row>
    <row r="1692" spans="106:106" x14ac:dyDescent="0.3">
      <c r="DB1692" s="302" t="str">
        <f t="shared" si="251"/>
        <v>Prosjekt 9</v>
      </c>
    </row>
    <row r="1693" spans="106:106" x14ac:dyDescent="0.3">
      <c r="DB1693" s="302" t="str">
        <f t="shared" si="251"/>
        <v>Prosjekt 9</v>
      </c>
    </row>
    <row r="1694" spans="106:106" x14ac:dyDescent="0.3">
      <c r="DB1694" s="302" t="str">
        <f t="shared" si="251"/>
        <v>Prosjekt 9</v>
      </c>
    </row>
    <row r="1695" spans="106:106" x14ac:dyDescent="0.3">
      <c r="DB1695" s="302" t="str">
        <f t="shared" si="251"/>
        <v>Prosjekt 9</v>
      </c>
    </row>
    <row r="1696" spans="106:106" x14ac:dyDescent="0.3">
      <c r="DB1696" s="302" t="str">
        <f t="shared" si="251"/>
        <v>Prosjekt 9</v>
      </c>
    </row>
    <row r="1697" spans="106:106" x14ac:dyDescent="0.3">
      <c r="DB1697" s="302" t="str">
        <f t="shared" si="251"/>
        <v>Prosjekt 9</v>
      </c>
    </row>
    <row r="1698" spans="106:106" x14ac:dyDescent="0.3">
      <c r="DB1698" s="302" t="str">
        <f t="shared" si="251"/>
        <v>Prosjekt 9</v>
      </c>
    </row>
    <row r="1699" spans="106:106" x14ac:dyDescent="0.3">
      <c r="DB1699" s="302" t="str">
        <f t="shared" si="251"/>
        <v>Prosjekt 9</v>
      </c>
    </row>
    <row r="1700" spans="106:106" x14ac:dyDescent="0.3">
      <c r="DB1700" s="302" t="str">
        <f t="shared" si="251"/>
        <v>Prosjekt 9</v>
      </c>
    </row>
    <row r="1701" spans="106:106" x14ac:dyDescent="0.3">
      <c r="DB1701" s="302" t="str">
        <f t="shared" si="251"/>
        <v>Prosjekt 9</v>
      </c>
    </row>
    <row r="1702" spans="106:106" x14ac:dyDescent="0.3">
      <c r="DB1702" s="302" t="str">
        <f t="shared" si="251"/>
        <v>Prosjekt 9</v>
      </c>
    </row>
    <row r="1703" spans="106:106" x14ac:dyDescent="0.3">
      <c r="DB1703" s="302" t="str">
        <f t="shared" si="251"/>
        <v>Prosjekt 9</v>
      </c>
    </row>
    <row r="1704" spans="106:106" x14ac:dyDescent="0.3">
      <c r="DB1704" s="302" t="str">
        <f t="shared" si="251"/>
        <v>Prosjekt 9</v>
      </c>
    </row>
    <row r="1705" spans="106:106" x14ac:dyDescent="0.3">
      <c r="DB1705" s="302" t="str">
        <f t="shared" si="251"/>
        <v>Prosjekt 9</v>
      </c>
    </row>
    <row r="1706" spans="106:106" x14ac:dyDescent="0.3">
      <c r="DB1706" s="302" t="str">
        <f t="shared" si="251"/>
        <v>Prosjekt 9</v>
      </c>
    </row>
    <row r="1707" spans="106:106" x14ac:dyDescent="0.3">
      <c r="DB1707" s="302" t="str">
        <f t="shared" si="251"/>
        <v>Prosjekt 9</v>
      </c>
    </row>
    <row r="1708" spans="106:106" x14ac:dyDescent="0.3">
      <c r="DB1708" s="302" t="str">
        <f t="shared" si="251"/>
        <v>Prosjekt 9</v>
      </c>
    </row>
    <row r="1709" spans="106:106" x14ac:dyDescent="0.3">
      <c r="DB1709" s="302" t="str">
        <f t="shared" si="251"/>
        <v>Prosjekt 9</v>
      </c>
    </row>
    <row r="1710" spans="106:106" x14ac:dyDescent="0.3">
      <c r="DB1710" s="302" t="str">
        <f t="shared" si="251"/>
        <v>Prosjekt 9</v>
      </c>
    </row>
    <row r="1711" spans="106:106" x14ac:dyDescent="0.3">
      <c r="DB1711" s="302" t="str">
        <f t="shared" si="251"/>
        <v>Prosjekt 9</v>
      </c>
    </row>
    <row r="1712" spans="106:106" x14ac:dyDescent="0.3">
      <c r="DB1712" s="302" t="str">
        <f t="shared" si="251"/>
        <v>Prosjekt 9</v>
      </c>
    </row>
    <row r="1713" spans="106:106" x14ac:dyDescent="0.3">
      <c r="DB1713" s="302" t="str">
        <f t="shared" si="251"/>
        <v>Prosjekt 9</v>
      </c>
    </row>
    <row r="1714" spans="106:106" x14ac:dyDescent="0.3">
      <c r="DB1714" s="302" t="str">
        <f t="shared" si="251"/>
        <v>Prosjekt 9</v>
      </c>
    </row>
    <row r="1715" spans="106:106" x14ac:dyDescent="0.3">
      <c r="DB1715" s="302" t="str">
        <f t="shared" si="251"/>
        <v>Prosjekt 9</v>
      </c>
    </row>
    <row r="1716" spans="106:106" x14ac:dyDescent="0.3">
      <c r="DB1716" s="302" t="str">
        <f t="shared" si="251"/>
        <v>Prosjekt 9</v>
      </c>
    </row>
    <row r="1717" spans="106:106" x14ac:dyDescent="0.3">
      <c r="DB1717" s="302" t="str">
        <f t="shared" si="251"/>
        <v>Prosjekt 9</v>
      </c>
    </row>
    <row r="1718" spans="106:106" x14ac:dyDescent="0.3">
      <c r="DB1718" s="302" t="str">
        <f t="shared" si="251"/>
        <v>Prosjekt 9</v>
      </c>
    </row>
    <row r="1719" spans="106:106" x14ac:dyDescent="0.3">
      <c r="DB1719" s="302" t="str">
        <f t="shared" si="251"/>
        <v>Prosjekt 9</v>
      </c>
    </row>
    <row r="1720" spans="106:106" x14ac:dyDescent="0.3">
      <c r="DB1720" s="302" t="str">
        <f t="shared" si="251"/>
        <v>Prosjekt 9</v>
      </c>
    </row>
    <row r="1721" spans="106:106" x14ac:dyDescent="0.3">
      <c r="DB1721" s="302" t="str">
        <f t="shared" si="251"/>
        <v>Prosjekt 9</v>
      </c>
    </row>
    <row r="1722" spans="106:106" x14ac:dyDescent="0.3">
      <c r="DB1722" s="302" t="str">
        <f t="shared" si="251"/>
        <v>Prosjekt 9</v>
      </c>
    </row>
    <row r="1723" spans="106:106" x14ac:dyDescent="0.3">
      <c r="DB1723" s="302" t="str">
        <f t="shared" si="251"/>
        <v>Prosjekt 9</v>
      </c>
    </row>
    <row r="1724" spans="106:106" x14ac:dyDescent="0.3">
      <c r="DB1724" s="302" t="str">
        <f t="shared" si="251"/>
        <v>Prosjekt 9</v>
      </c>
    </row>
    <row r="1725" spans="106:106" x14ac:dyDescent="0.3">
      <c r="DB1725" s="302" t="str">
        <f t="shared" si="251"/>
        <v>Prosjekt 9</v>
      </c>
    </row>
    <row r="1726" spans="106:106" x14ac:dyDescent="0.3">
      <c r="DB1726" s="302" t="str">
        <f t="shared" si="251"/>
        <v>Prosjekt 9</v>
      </c>
    </row>
    <row r="1727" spans="106:106" x14ac:dyDescent="0.3">
      <c r="DB1727" s="302" t="str">
        <f t="shared" si="251"/>
        <v>Prosjekt 9</v>
      </c>
    </row>
    <row r="1728" spans="106:106" x14ac:dyDescent="0.3">
      <c r="DB1728" s="302" t="str">
        <f t="shared" si="251"/>
        <v>Prosjekt 9</v>
      </c>
    </row>
    <row r="1729" spans="106:106" x14ac:dyDescent="0.3">
      <c r="DB1729" s="302" t="str">
        <f t="shared" si="251"/>
        <v>Prosjekt 9</v>
      </c>
    </row>
    <row r="1730" spans="106:106" x14ac:dyDescent="0.3">
      <c r="DB1730" s="302" t="str">
        <f t="shared" si="251"/>
        <v>Prosjekt 9</v>
      </c>
    </row>
    <row r="1731" spans="106:106" x14ac:dyDescent="0.3">
      <c r="DB1731" s="302" t="str">
        <f t="shared" si="251"/>
        <v>Prosjekt 9</v>
      </c>
    </row>
    <row r="1732" spans="106:106" x14ac:dyDescent="0.3">
      <c r="DB1732" s="302" t="str">
        <f t="shared" si="251"/>
        <v>Prosjekt 9</v>
      </c>
    </row>
    <row r="1733" spans="106:106" x14ac:dyDescent="0.3">
      <c r="DB1733" s="302" t="str">
        <f t="shared" ref="DB1733:DB1796" si="252">IF(CY1733="",DB1732,_xlfn.CONCAT($CY$2," ",CY1733))</f>
        <v>Prosjekt 9</v>
      </c>
    </row>
    <row r="1734" spans="106:106" x14ac:dyDescent="0.3">
      <c r="DB1734" s="302" t="str">
        <f t="shared" si="252"/>
        <v>Prosjekt 9</v>
      </c>
    </row>
    <row r="1735" spans="106:106" x14ac:dyDescent="0.3">
      <c r="DB1735" s="302" t="str">
        <f t="shared" si="252"/>
        <v>Prosjekt 9</v>
      </c>
    </row>
    <row r="1736" spans="106:106" x14ac:dyDescent="0.3">
      <c r="DB1736" s="302" t="str">
        <f t="shared" si="252"/>
        <v>Prosjekt 9</v>
      </c>
    </row>
    <row r="1737" spans="106:106" x14ac:dyDescent="0.3">
      <c r="DB1737" s="302" t="str">
        <f t="shared" si="252"/>
        <v>Prosjekt 9</v>
      </c>
    </row>
    <row r="1738" spans="106:106" x14ac:dyDescent="0.3">
      <c r="DB1738" s="302" t="str">
        <f t="shared" si="252"/>
        <v>Prosjekt 9</v>
      </c>
    </row>
    <row r="1739" spans="106:106" x14ac:dyDescent="0.3">
      <c r="DB1739" s="302" t="str">
        <f t="shared" si="252"/>
        <v>Prosjekt 9</v>
      </c>
    </row>
    <row r="1740" spans="106:106" x14ac:dyDescent="0.3">
      <c r="DB1740" s="302" t="str">
        <f t="shared" si="252"/>
        <v>Prosjekt 9</v>
      </c>
    </row>
    <row r="1741" spans="106:106" x14ac:dyDescent="0.3">
      <c r="DB1741" s="302" t="str">
        <f t="shared" si="252"/>
        <v>Prosjekt 9</v>
      </c>
    </row>
    <row r="1742" spans="106:106" x14ac:dyDescent="0.3">
      <c r="DB1742" s="302" t="str">
        <f t="shared" si="252"/>
        <v>Prosjekt 9</v>
      </c>
    </row>
    <row r="1743" spans="106:106" x14ac:dyDescent="0.3">
      <c r="DB1743" s="302" t="str">
        <f t="shared" si="252"/>
        <v>Prosjekt 9</v>
      </c>
    </row>
    <row r="1744" spans="106:106" x14ac:dyDescent="0.3">
      <c r="DB1744" s="302" t="str">
        <f t="shared" si="252"/>
        <v>Prosjekt 9</v>
      </c>
    </row>
    <row r="1745" spans="106:106" x14ac:dyDescent="0.3">
      <c r="DB1745" s="302" t="str">
        <f t="shared" si="252"/>
        <v>Prosjekt 9</v>
      </c>
    </row>
    <row r="1746" spans="106:106" x14ac:dyDescent="0.3">
      <c r="DB1746" s="302" t="str">
        <f t="shared" si="252"/>
        <v>Prosjekt 9</v>
      </c>
    </row>
    <row r="1747" spans="106:106" x14ac:dyDescent="0.3">
      <c r="DB1747" s="302" t="str">
        <f t="shared" si="252"/>
        <v>Prosjekt 9</v>
      </c>
    </row>
    <row r="1748" spans="106:106" x14ac:dyDescent="0.3">
      <c r="DB1748" s="302" t="str">
        <f t="shared" si="252"/>
        <v>Prosjekt 9</v>
      </c>
    </row>
    <row r="1749" spans="106:106" x14ac:dyDescent="0.3">
      <c r="DB1749" s="302" t="str">
        <f t="shared" si="252"/>
        <v>Prosjekt 9</v>
      </c>
    </row>
    <row r="1750" spans="106:106" x14ac:dyDescent="0.3">
      <c r="DB1750" s="302" t="str">
        <f t="shared" si="252"/>
        <v>Prosjekt 9</v>
      </c>
    </row>
    <row r="1751" spans="106:106" x14ac:dyDescent="0.3">
      <c r="DB1751" s="302" t="str">
        <f t="shared" si="252"/>
        <v>Prosjekt 9</v>
      </c>
    </row>
    <row r="1752" spans="106:106" x14ac:dyDescent="0.3">
      <c r="DB1752" s="302" t="str">
        <f t="shared" si="252"/>
        <v>Prosjekt 9</v>
      </c>
    </row>
    <row r="1753" spans="106:106" x14ac:dyDescent="0.3">
      <c r="DB1753" s="302" t="str">
        <f t="shared" si="252"/>
        <v>Prosjekt 9</v>
      </c>
    </row>
    <row r="1754" spans="106:106" x14ac:dyDescent="0.3">
      <c r="DB1754" s="302" t="str">
        <f t="shared" si="252"/>
        <v>Prosjekt 9</v>
      </c>
    </row>
    <row r="1755" spans="106:106" x14ac:dyDescent="0.3">
      <c r="DB1755" s="302" t="str">
        <f t="shared" si="252"/>
        <v>Prosjekt 9</v>
      </c>
    </row>
    <row r="1756" spans="106:106" x14ac:dyDescent="0.3">
      <c r="DB1756" s="302" t="str">
        <f t="shared" si="252"/>
        <v>Prosjekt 9</v>
      </c>
    </row>
    <row r="1757" spans="106:106" x14ac:dyDescent="0.3">
      <c r="DB1757" s="302" t="str">
        <f t="shared" si="252"/>
        <v>Prosjekt 9</v>
      </c>
    </row>
    <row r="1758" spans="106:106" x14ac:dyDescent="0.3">
      <c r="DB1758" s="302" t="str">
        <f t="shared" si="252"/>
        <v>Prosjekt 9</v>
      </c>
    </row>
    <row r="1759" spans="106:106" x14ac:dyDescent="0.3">
      <c r="DB1759" s="302" t="str">
        <f t="shared" si="252"/>
        <v>Prosjekt 9</v>
      </c>
    </row>
    <row r="1760" spans="106:106" x14ac:dyDescent="0.3">
      <c r="DB1760" s="302" t="str">
        <f t="shared" si="252"/>
        <v>Prosjekt 9</v>
      </c>
    </row>
    <row r="1761" spans="106:106" x14ac:dyDescent="0.3">
      <c r="DB1761" s="302" t="str">
        <f t="shared" si="252"/>
        <v>Prosjekt 9</v>
      </c>
    </row>
    <row r="1762" spans="106:106" x14ac:dyDescent="0.3">
      <c r="DB1762" s="302" t="str">
        <f t="shared" si="252"/>
        <v>Prosjekt 9</v>
      </c>
    </row>
    <row r="1763" spans="106:106" x14ac:dyDescent="0.3">
      <c r="DB1763" s="302" t="str">
        <f t="shared" si="252"/>
        <v>Prosjekt 9</v>
      </c>
    </row>
    <row r="1764" spans="106:106" x14ac:dyDescent="0.3">
      <c r="DB1764" s="302" t="str">
        <f t="shared" si="252"/>
        <v>Prosjekt 9</v>
      </c>
    </row>
    <row r="1765" spans="106:106" x14ac:dyDescent="0.3">
      <c r="DB1765" s="302" t="str">
        <f t="shared" si="252"/>
        <v>Prosjekt 9</v>
      </c>
    </row>
    <row r="1766" spans="106:106" x14ac:dyDescent="0.3">
      <c r="DB1766" s="302" t="str">
        <f t="shared" si="252"/>
        <v>Prosjekt 9</v>
      </c>
    </row>
    <row r="1767" spans="106:106" x14ac:dyDescent="0.3">
      <c r="DB1767" s="302" t="str">
        <f t="shared" si="252"/>
        <v>Prosjekt 9</v>
      </c>
    </row>
    <row r="1768" spans="106:106" x14ac:dyDescent="0.3">
      <c r="DB1768" s="302" t="str">
        <f t="shared" si="252"/>
        <v>Prosjekt 9</v>
      </c>
    </row>
    <row r="1769" spans="106:106" x14ac:dyDescent="0.3">
      <c r="DB1769" s="302" t="str">
        <f t="shared" si="252"/>
        <v>Prosjekt 9</v>
      </c>
    </row>
    <row r="1770" spans="106:106" x14ac:dyDescent="0.3">
      <c r="DB1770" s="302" t="str">
        <f t="shared" si="252"/>
        <v>Prosjekt 9</v>
      </c>
    </row>
    <row r="1771" spans="106:106" x14ac:dyDescent="0.3">
      <c r="DB1771" s="302" t="str">
        <f t="shared" si="252"/>
        <v>Prosjekt 9</v>
      </c>
    </row>
    <row r="1772" spans="106:106" x14ac:dyDescent="0.3">
      <c r="DB1772" s="302" t="str">
        <f t="shared" si="252"/>
        <v>Prosjekt 9</v>
      </c>
    </row>
    <row r="1773" spans="106:106" x14ac:dyDescent="0.3">
      <c r="DB1773" s="302" t="str">
        <f t="shared" si="252"/>
        <v>Prosjekt 9</v>
      </c>
    </row>
    <row r="1774" spans="106:106" x14ac:dyDescent="0.3">
      <c r="DB1774" s="302" t="str">
        <f t="shared" si="252"/>
        <v>Prosjekt 9</v>
      </c>
    </row>
    <row r="1775" spans="106:106" x14ac:dyDescent="0.3">
      <c r="DB1775" s="302" t="str">
        <f t="shared" si="252"/>
        <v>Prosjekt 9</v>
      </c>
    </row>
    <row r="1776" spans="106:106" x14ac:dyDescent="0.3">
      <c r="DB1776" s="302" t="str">
        <f t="shared" si="252"/>
        <v>Prosjekt 9</v>
      </c>
    </row>
    <row r="1777" spans="106:106" x14ac:dyDescent="0.3">
      <c r="DB1777" s="302" t="str">
        <f t="shared" si="252"/>
        <v>Prosjekt 9</v>
      </c>
    </row>
    <row r="1778" spans="106:106" x14ac:dyDescent="0.3">
      <c r="DB1778" s="302" t="str">
        <f t="shared" si="252"/>
        <v>Prosjekt 9</v>
      </c>
    </row>
    <row r="1779" spans="106:106" x14ac:dyDescent="0.3">
      <c r="DB1779" s="302" t="str">
        <f t="shared" si="252"/>
        <v>Prosjekt 9</v>
      </c>
    </row>
    <row r="1780" spans="106:106" x14ac:dyDescent="0.3">
      <c r="DB1780" s="302" t="str">
        <f t="shared" si="252"/>
        <v>Prosjekt 9</v>
      </c>
    </row>
    <row r="1781" spans="106:106" x14ac:dyDescent="0.3">
      <c r="DB1781" s="302" t="str">
        <f t="shared" si="252"/>
        <v>Prosjekt 9</v>
      </c>
    </row>
    <row r="1782" spans="106:106" x14ac:dyDescent="0.3">
      <c r="DB1782" s="302" t="str">
        <f t="shared" si="252"/>
        <v>Prosjekt 9</v>
      </c>
    </row>
    <row r="1783" spans="106:106" x14ac:dyDescent="0.3">
      <c r="DB1783" s="302" t="str">
        <f t="shared" si="252"/>
        <v>Prosjekt 9</v>
      </c>
    </row>
    <row r="1784" spans="106:106" x14ac:dyDescent="0.3">
      <c r="DB1784" s="302" t="str">
        <f t="shared" si="252"/>
        <v>Prosjekt 9</v>
      </c>
    </row>
    <row r="1785" spans="106:106" x14ac:dyDescent="0.3">
      <c r="DB1785" s="302" t="str">
        <f t="shared" si="252"/>
        <v>Prosjekt 9</v>
      </c>
    </row>
    <row r="1786" spans="106:106" x14ac:dyDescent="0.3">
      <c r="DB1786" s="302" t="str">
        <f t="shared" si="252"/>
        <v>Prosjekt 9</v>
      </c>
    </row>
    <row r="1787" spans="106:106" x14ac:dyDescent="0.3">
      <c r="DB1787" s="302" t="str">
        <f t="shared" si="252"/>
        <v>Prosjekt 9</v>
      </c>
    </row>
    <row r="1788" spans="106:106" x14ac:dyDescent="0.3">
      <c r="DB1788" s="302" t="str">
        <f t="shared" si="252"/>
        <v>Prosjekt 9</v>
      </c>
    </row>
    <row r="1789" spans="106:106" x14ac:dyDescent="0.3">
      <c r="DB1789" s="302" t="str">
        <f t="shared" si="252"/>
        <v>Prosjekt 9</v>
      </c>
    </row>
    <row r="1790" spans="106:106" x14ac:dyDescent="0.3">
      <c r="DB1790" s="302" t="str">
        <f t="shared" si="252"/>
        <v>Prosjekt 9</v>
      </c>
    </row>
    <row r="1791" spans="106:106" x14ac:dyDescent="0.3">
      <c r="DB1791" s="302" t="str">
        <f t="shared" si="252"/>
        <v>Prosjekt 9</v>
      </c>
    </row>
    <row r="1792" spans="106:106" x14ac:dyDescent="0.3">
      <c r="DB1792" s="302" t="str">
        <f t="shared" si="252"/>
        <v>Prosjekt 9</v>
      </c>
    </row>
    <row r="1793" spans="106:106" x14ac:dyDescent="0.3">
      <c r="DB1793" s="302" t="str">
        <f t="shared" si="252"/>
        <v>Prosjekt 9</v>
      </c>
    </row>
    <row r="1794" spans="106:106" x14ac:dyDescent="0.3">
      <c r="DB1794" s="302" t="str">
        <f t="shared" si="252"/>
        <v>Prosjekt 9</v>
      </c>
    </row>
    <row r="1795" spans="106:106" x14ac:dyDescent="0.3">
      <c r="DB1795" s="302" t="str">
        <f t="shared" si="252"/>
        <v>Prosjekt 9</v>
      </c>
    </row>
    <row r="1796" spans="106:106" x14ac:dyDescent="0.3">
      <c r="DB1796" s="302" t="str">
        <f t="shared" si="252"/>
        <v>Prosjekt 9</v>
      </c>
    </row>
    <row r="1797" spans="106:106" x14ac:dyDescent="0.3">
      <c r="DB1797" s="302" t="str">
        <f t="shared" ref="DB1797:DB1860" si="253">IF(CY1797="",DB1796,_xlfn.CONCAT($CY$2," ",CY1797))</f>
        <v>Prosjekt 9</v>
      </c>
    </row>
    <row r="1798" spans="106:106" x14ac:dyDescent="0.3">
      <c r="DB1798" s="302" t="str">
        <f t="shared" si="253"/>
        <v>Prosjekt 9</v>
      </c>
    </row>
    <row r="1799" spans="106:106" x14ac:dyDescent="0.3">
      <c r="DB1799" s="302" t="str">
        <f t="shared" si="253"/>
        <v>Prosjekt 9</v>
      </c>
    </row>
    <row r="1800" spans="106:106" x14ac:dyDescent="0.3">
      <c r="DB1800" s="302" t="str">
        <f t="shared" si="253"/>
        <v>Prosjekt 9</v>
      </c>
    </row>
    <row r="1801" spans="106:106" x14ac:dyDescent="0.3">
      <c r="DB1801" s="302" t="str">
        <f t="shared" si="253"/>
        <v>Prosjekt 9</v>
      </c>
    </row>
    <row r="1802" spans="106:106" x14ac:dyDescent="0.3">
      <c r="DB1802" s="302" t="str">
        <f t="shared" si="253"/>
        <v>Prosjekt 9</v>
      </c>
    </row>
    <row r="1803" spans="106:106" x14ac:dyDescent="0.3">
      <c r="DB1803" s="302" t="str">
        <f t="shared" si="253"/>
        <v>Prosjekt 9</v>
      </c>
    </row>
    <row r="1804" spans="106:106" x14ac:dyDescent="0.3">
      <c r="DB1804" s="302" t="str">
        <f t="shared" si="253"/>
        <v>Prosjekt 9</v>
      </c>
    </row>
    <row r="1805" spans="106:106" x14ac:dyDescent="0.3">
      <c r="DB1805" s="302" t="str">
        <f t="shared" si="253"/>
        <v>Prosjekt 9</v>
      </c>
    </row>
    <row r="1806" spans="106:106" x14ac:dyDescent="0.3">
      <c r="DB1806" s="302" t="str">
        <f t="shared" si="253"/>
        <v>Prosjekt 9</v>
      </c>
    </row>
    <row r="1807" spans="106:106" x14ac:dyDescent="0.3">
      <c r="DB1807" s="302" t="str">
        <f t="shared" si="253"/>
        <v>Prosjekt 9</v>
      </c>
    </row>
    <row r="1808" spans="106:106" x14ac:dyDescent="0.3">
      <c r="DB1808" s="302" t="str">
        <f t="shared" si="253"/>
        <v>Prosjekt 9</v>
      </c>
    </row>
    <row r="1809" spans="106:106" x14ac:dyDescent="0.3">
      <c r="DB1809" s="302" t="str">
        <f t="shared" si="253"/>
        <v>Prosjekt 9</v>
      </c>
    </row>
    <row r="1810" spans="106:106" x14ac:dyDescent="0.3">
      <c r="DB1810" s="302" t="str">
        <f t="shared" si="253"/>
        <v>Prosjekt 9</v>
      </c>
    </row>
    <row r="1811" spans="106:106" x14ac:dyDescent="0.3">
      <c r="DB1811" s="302" t="str">
        <f t="shared" si="253"/>
        <v>Prosjekt 9</v>
      </c>
    </row>
    <row r="1812" spans="106:106" x14ac:dyDescent="0.3">
      <c r="DB1812" s="302" t="str">
        <f t="shared" si="253"/>
        <v>Prosjekt 9</v>
      </c>
    </row>
    <row r="1813" spans="106:106" x14ac:dyDescent="0.3">
      <c r="DB1813" s="302" t="str">
        <f t="shared" si="253"/>
        <v>Prosjekt 9</v>
      </c>
    </row>
    <row r="1814" spans="106:106" x14ac:dyDescent="0.3">
      <c r="DB1814" s="302" t="str">
        <f t="shared" si="253"/>
        <v>Prosjekt 9</v>
      </c>
    </row>
    <row r="1815" spans="106:106" x14ac:dyDescent="0.3">
      <c r="DB1815" s="302" t="str">
        <f t="shared" si="253"/>
        <v>Prosjekt 9</v>
      </c>
    </row>
    <row r="1816" spans="106:106" x14ac:dyDescent="0.3">
      <c r="DB1816" s="302" t="str">
        <f t="shared" si="253"/>
        <v>Prosjekt 9</v>
      </c>
    </row>
    <row r="1817" spans="106:106" x14ac:dyDescent="0.3">
      <c r="DB1817" s="302" t="str">
        <f t="shared" si="253"/>
        <v>Prosjekt 9</v>
      </c>
    </row>
    <row r="1818" spans="106:106" x14ac:dyDescent="0.3">
      <c r="DB1818" s="302" t="str">
        <f t="shared" si="253"/>
        <v>Prosjekt 9</v>
      </c>
    </row>
    <row r="1819" spans="106:106" x14ac:dyDescent="0.3">
      <c r="DB1819" s="302" t="str">
        <f t="shared" si="253"/>
        <v>Prosjekt 9</v>
      </c>
    </row>
    <row r="1820" spans="106:106" x14ac:dyDescent="0.3">
      <c r="DB1820" s="302" t="str">
        <f t="shared" si="253"/>
        <v>Prosjekt 9</v>
      </c>
    </row>
    <row r="1821" spans="106:106" x14ac:dyDescent="0.3">
      <c r="DB1821" s="302" t="str">
        <f t="shared" si="253"/>
        <v>Prosjekt 9</v>
      </c>
    </row>
    <row r="1822" spans="106:106" x14ac:dyDescent="0.3">
      <c r="DB1822" s="302" t="str">
        <f t="shared" si="253"/>
        <v>Prosjekt 9</v>
      </c>
    </row>
    <row r="1823" spans="106:106" x14ac:dyDescent="0.3">
      <c r="DB1823" s="302" t="str">
        <f t="shared" si="253"/>
        <v>Prosjekt 9</v>
      </c>
    </row>
    <row r="1824" spans="106:106" x14ac:dyDescent="0.3">
      <c r="DB1824" s="302" t="str">
        <f t="shared" si="253"/>
        <v>Prosjekt 9</v>
      </c>
    </row>
    <row r="1825" spans="106:106" x14ac:dyDescent="0.3">
      <c r="DB1825" s="302" t="str">
        <f t="shared" si="253"/>
        <v>Prosjekt 9</v>
      </c>
    </row>
    <row r="1826" spans="106:106" x14ac:dyDescent="0.3">
      <c r="DB1826" s="302" t="str">
        <f t="shared" si="253"/>
        <v>Prosjekt 9</v>
      </c>
    </row>
    <row r="1827" spans="106:106" x14ac:dyDescent="0.3">
      <c r="DB1827" s="302" t="str">
        <f t="shared" si="253"/>
        <v>Prosjekt 9</v>
      </c>
    </row>
    <row r="1828" spans="106:106" x14ac:dyDescent="0.3">
      <c r="DB1828" s="302" t="str">
        <f t="shared" si="253"/>
        <v>Prosjekt 9</v>
      </c>
    </row>
    <row r="1829" spans="106:106" x14ac:dyDescent="0.3">
      <c r="DB1829" s="302" t="str">
        <f t="shared" si="253"/>
        <v>Prosjekt 9</v>
      </c>
    </row>
    <row r="1830" spans="106:106" x14ac:dyDescent="0.3">
      <c r="DB1830" s="302" t="str">
        <f t="shared" si="253"/>
        <v>Prosjekt 9</v>
      </c>
    </row>
    <row r="1831" spans="106:106" x14ac:dyDescent="0.3">
      <c r="DB1831" s="302" t="str">
        <f t="shared" si="253"/>
        <v>Prosjekt 9</v>
      </c>
    </row>
    <row r="1832" spans="106:106" x14ac:dyDescent="0.3">
      <c r="DB1832" s="302" t="str">
        <f t="shared" si="253"/>
        <v>Prosjekt 9</v>
      </c>
    </row>
    <row r="1833" spans="106:106" x14ac:dyDescent="0.3">
      <c r="DB1833" s="302" t="str">
        <f t="shared" si="253"/>
        <v>Prosjekt 9</v>
      </c>
    </row>
    <row r="1834" spans="106:106" x14ac:dyDescent="0.3">
      <c r="DB1834" s="302" t="str">
        <f t="shared" si="253"/>
        <v>Prosjekt 9</v>
      </c>
    </row>
    <row r="1835" spans="106:106" x14ac:dyDescent="0.3">
      <c r="DB1835" s="302" t="str">
        <f t="shared" si="253"/>
        <v>Prosjekt 9</v>
      </c>
    </row>
    <row r="1836" spans="106:106" x14ac:dyDescent="0.3">
      <c r="DB1836" s="302" t="str">
        <f t="shared" si="253"/>
        <v>Prosjekt 9</v>
      </c>
    </row>
    <row r="1837" spans="106:106" x14ac:dyDescent="0.3">
      <c r="DB1837" s="302" t="str">
        <f t="shared" si="253"/>
        <v>Prosjekt 9</v>
      </c>
    </row>
    <row r="1838" spans="106:106" x14ac:dyDescent="0.3">
      <c r="DB1838" s="302" t="str">
        <f t="shared" si="253"/>
        <v>Prosjekt 9</v>
      </c>
    </row>
    <row r="1839" spans="106:106" x14ac:dyDescent="0.3">
      <c r="DB1839" s="302" t="str">
        <f t="shared" si="253"/>
        <v>Prosjekt 9</v>
      </c>
    </row>
    <row r="1840" spans="106:106" x14ac:dyDescent="0.3">
      <c r="DB1840" s="302" t="str">
        <f t="shared" si="253"/>
        <v>Prosjekt 9</v>
      </c>
    </row>
    <row r="1841" spans="106:106" x14ac:dyDescent="0.3">
      <c r="DB1841" s="302" t="str">
        <f t="shared" si="253"/>
        <v>Prosjekt 9</v>
      </c>
    </row>
    <row r="1842" spans="106:106" x14ac:dyDescent="0.3">
      <c r="DB1842" s="302" t="str">
        <f t="shared" si="253"/>
        <v>Prosjekt 9</v>
      </c>
    </row>
    <row r="1843" spans="106:106" x14ac:dyDescent="0.3">
      <c r="DB1843" s="302" t="str">
        <f t="shared" si="253"/>
        <v>Prosjekt 9</v>
      </c>
    </row>
    <row r="1844" spans="106:106" x14ac:dyDescent="0.3">
      <c r="DB1844" s="302" t="str">
        <f t="shared" si="253"/>
        <v>Prosjekt 9</v>
      </c>
    </row>
    <row r="1845" spans="106:106" x14ac:dyDescent="0.3">
      <c r="DB1845" s="302" t="str">
        <f t="shared" si="253"/>
        <v>Prosjekt 9</v>
      </c>
    </row>
    <row r="1846" spans="106:106" x14ac:dyDescent="0.3">
      <c r="DB1846" s="302" t="str">
        <f t="shared" si="253"/>
        <v>Prosjekt 9</v>
      </c>
    </row>
    <row r="1847" spans="106:106" x14ac:dyDescent="0.3">
      <c r="DB1847" s="302" t="str">
        <f t="shared" si="253"/>
        <v>Prosjekt 9</v>
      </c>
    </row>
    <row r="1848" spans="106:106" x14ac:dyDescent="0.3">
      <c r="DB1848" s="302" t="str">
        <f t="shared" si="253"/>
        <v>Prosjekt 9</v>
      </c>
    </row>
    <row r="1849" spans="106:106" x14ac:dyDescent="0.3">
      <c r="DB1849" s="302" t="str">
        <f t="shared" si="253"/>
        <v>Prosjekt 9</v>
      </c>
    </row>
    <row r="1850" spans="106:106" x14ac:dyDescent="0.3">
      <c r="DB1850" s="302" t="str">
        <f t="shared" si="253"/>
        <v>Prosjekt 9</v>
      </c>
    </row>
    <row r="1851" spans="106:106" x14ac:dyDescent="0.3">
      <c r="DB1851" s="302" t="str">
        <f t="shared" si="253"/>
        <v>Prosjekt 9</v>
      </c>
    </row>
    <row r="1852" spans="106:106" x14ac:dyDescent="0.3">
      <c r="DB1852" s="302" t="str">
        <f t="shared" si="253"/>
        <v>Prosjekt 9</v>
      </c>
    </row>
    <row r="1853" spans="106:106" x14ac:dyDescent="0.3">
      <c r="DB1853" s="302" t="str">
        <f t="shared" si="253"/>
        <v>Prosjekt 9</v>
      </c>
    </row>
    <row r="1854" spans="106:106" x14ac:dyDescent="0.3">
      <c r="DB1854" s="302" t="str">
        <f t="shared" si="253"/>
        <v>Prosjekt 9</v>
      </c>
    </row>
    <row r="1855" spans="106:106" x14ac:dyDescent="0.3">
      <c r="DB1855" s="302" t="str">
        <f t="shared" si="253"/>
        <v>Prosjekt 9</v>
      </c>
    </row>
    <row r="1856" spans="106:106" x14ac:dyDescent="0.3">
      <c r="DB1856" s="302" t="str">
        <f t="shared" si="253"/>
        <v>Prosjekt 9</v>
      </c>
    </row>
    <row r="1857" spans="106:106" x14ac:dyDescent="0.3">
      <c r="DB1857" s="302" t="str">
        <f t="shared" si="253"/>
        <v>Prosjekt 9</v>
      </c>
    </row>
    <row r="1858" spans="106:106" x14ac:dyDescent="0.3">
      <c r="DB1858" s="302" t="str">
        <f t="shared" si="253"/>
        <v>Prosjekt 9</v>
      </c>
    </row>
    <row r="1859" spans="106:106" x14ac:dyDescent="0.3">
      <c r="DB1859" s="302" t="str">
        <f t="shared" si="253"/>
        <v>Prosjekt 9</v>
      </c>
    </row>
    <row r="1860" spans="106:106" x14ac:dyDescent="0.3">
      <c r="DB1860" s="302" t="str">
        <f t="shared" si="253"/>
        <v>Prosjekt 9</v>
      </c>
    </row>
    <row r="1861" spans="106:106" x14ac:dyDescent="0.3">
      <c r="DB1861" s="302" t="str">
        <f t="shared" ref="DB1861:DB1924" si="254">IF(CY1861="",DB1860,_xlfn.CONCAT($CY$2," ",CY1861))</f>
        <v>Prosjekt 9</v>
      </c>
    </row>
    <row r="1862" spans="106:106" x14ac:dyDescent="0.3">
      <c r="DB1862" s="302" t="str">
        <f t="shared" si="254"/>
        <v>Prosjekt 9</v>
      </c>
    </row>
    <row r="1863" spans="106:106" x14ac:dyDescent="0.3">
      <c r="DB1863" s="302" t="str">
        <f t="shared" si="254"/>
        <v>Prosjekt 9</v>
      </c>
    </row>
    <row r="1864" spans="106:106" x14ac:dyDescent="0.3">
      <c r="DB1864" s="302" t="str">
        <f t="shared" si="254"/>
        <v>Prosjekt 9</v>
      </c>
    </row>
    <row r="1865" spans="106:106" x14ac:dyDescent="0.3">
      <c r="DB1865" s="302" t="str">
        <f t="shared" si="254"/>
        <v>Prosjekt 9</v>
      </c>
    </row>
    <row r="1866" spans="106:106" x14ac:dyDescent="0.3">
      <c r="DB1866" s="302" t="str">
        <f t="shared" si="254"/>
        <v>Prosjekt 9</v>
      </c>
    </row>
    <row r="1867" spans="106:106" x14ac:dyDescent="0.3">
      <c r="DB1867" s="302" t="str">
        <f t="shared" si="254"/>
        <v>Prosjekt 9</v>
      </c>
    </row>
    <row r="1868" spans="106:106" x14ac:dyDescent="0.3">
      <c r="DB1868" s="302" t="str">
        <f t="shared" si="254"/>
        <v>Prosjekt 9</v>
      </c>
    </row>
    <row r="1869" spans="106:106" x14ac:dyDescent="0.3">
      <c r="DB1869" s="302" t="str">
        <f t="shared" si="254"/>
        <v>Prosjekt 9</v>
      </c>
    </row>
    <row r="1870" spans="106:106" x14ac:dyDescent="0.3">
      <c r="DB1870" s="302" t="str">
        <f t="shared" si="254"/>
        <v>Prosjekt 9</v>
      </c>
    </row>
    <row r="1871" spans="106:106" x14ac:dyDescent="0.3">
      <c r="DB1871" s="302" t="str">
        <f t="shared" si="254"/>
        <v>Prosjekt 9</v>
      </c>
    </row>
    <row r="1872" spans="106:106" x14ac:dyDescent="0.3">
      <c r="DB1872" s="302" t="str">
        <f t="shared" si="254"/>
        <v>Prosjekt 9</v>
      </c>
    </row>
    <row r="1873" spans="106:106" x14ac:dyDescent="0.3">
      <c r="DB1873" s="302" t="str">
        <f t="shared" si="254"/>
        <v>Prosjekt 9</v>
      </c>
    </row>
    <row r="1874" spans="106:106" x14ac:dyDescent="0.3">
      <c r="DB1874" s="302" t="str">
        <f t="shared" si="254"/>
        <v>Prosjekt 9</v>
      </c>
    </row>
    <row r="1875" spans="106:106" x14ac:dyDescent="0.3">
      <c r="DB1875" s="302" t="str">
        <f t="shared" si="254"/>
        <v>Prosjekt 9</v>
      </c>
    </row>
    <row r="1876" spans="106:106" x14ac:dyDescent="0.3">
      <c r="DB1876" s="302" t="str">
        <f t="shared" si="254"/>
        <v>Prosjekt 9</v>
      </c>
    </row>
    <row r="1877" spans="106:106" x14ac:dyDescent="0.3">
      <c r="DB1877" s="302" t="str">
        <f t="shared" si="254"/>
        <v>Prosjekt 9</v>
      </c>
    </row>
    <row r="1878" spans="106:106" x14ac:dyDescent="0.3">
      <c r="DB1878" s="302" t="str">
        <f t="shared" si="254"/>
        <v>Prosjekt 9</v>
      </c>
    </row>
    <row r="1879" spans="106:106" x14ac:dyDescent="0.3">
      <c r="DB1879" s="302" t="str">
        <f t="shared" si="254"/>
        <v>Prosjekt 9</v>
      </c>
    </row>
    <row r="1880" spans="106:106" x14ac:dyDescent="0.3">
      <c r="DB1880" s="302" t="str">
        <f t="shared" si="254"/>
        <v>Prosjekt 9</v>
      </c>
    </row>
    <row r="1881" spans="106:106" x14ac:dyDescent="0.3">
      <c r="DB1881" s="302" t="str">
        <f t="shared" si="254"/>
        <v>Prosjekt 9</v>
      </c>
    </row>
    <row r="1882" spans="106:106" x14ac:dyDescent="0.3">
      <c r="DB1882" s="302" t="str">
        <f t="shared" si="254"/>
        <v>Prosjekt 9</v>
      </c>
    </row>
    <row r="1883" spans="106:106" x14ac:dyDescent="0.3">
      <c r="DB1883" s="302" t="str">
        <f t="shared" si="254"/>
        <v>Prosjekt 9</v>
      </c>
    </row>
    <row r="1884" spans="106:106" x14ac:dyDescent="0.3">
      <c r="DB1884" s="302" t="str">
        <f t="shared" si="254"/>
        <v>Prosjekt 9</v>
      </c>
    </row>
    <row r="1885" spans="106:106" x14ac:dyDescent="0.3">
      <c r="DB1885" s="302" t="str">
        <f t="shared" si="254"/>
        <v>Prosjekt 9</v>
      </c>
    </row>
    <row r="1886" spans="106:106" x14ac:dyDescent="0.3">
      <c r="DB1886" s="302" t="str">
        <f t="shared" si="254"/>
        <v>Prosjekt 9</v>
      </c>
    </row>
    <row r="1887" spans="106:106" x14ac:dyDescent="0.3">
      <c r="DB1887" s="302" t="str">
        <f t="shared" si="254"/>
        <v>Prosjekt 9</v>
      </c>
    </row>
    <row r="1888" spans="106:106" x14ac:dyDescent="0.3">
      <c r="DB1888" s="302" t="str">
        <f t="shared" si="254"/>
        <v>Prosjekt 9</v>
      </c>
    </row>
    <row r="1889" spans="106:106" x14ac:dyDescent="0.3">
      <c r="DB1889" s="302" t="str">
        <f t="shared" si="254"/>
        <v>Prosjekt 9</v>
      </c>
    </row>
    <row r="1890" spans="106:106" x14ac:dyDescent="0.3">
      <c r="DB1890" s="302" t="str">
        <f t="shared" si="254"/>
        <v>Prosjekt 9</v>
      </c>
    </row>
    <row r="1891" spans="106:106" x14ac:dyDescent="0.3">
      <c r="DB1891" s="302" t="str">
        <f t="shared" si="254"/>
        <v>Prosjekt 9</v>
      </c>
    </row>
    <row r="1892" spans="106:106" x14ac:dyDescent="0.3">
      <c r="DB1892" s="302" t="str">
        <f t="shared" si="254"/>
        <v>Prosjekt 9</v>
      </c>
    </row>
    <row r="1893" spans="106:106" x14ac:dyDescent="0.3">
      <c r="DB1893" s="302" t="str">
        <f t="shared" si="254"/>
        <v>Prosjekt 9</v>
      </c>
    </row>
    <row r="1894" spans="106:106" x14ac:dyDescent="0.3">
      <c r="DB1894" s="302" t="str">
        <f t="shared" si="254"/>
        <v>Prosjekt 9</v>
      </c>
    </row>
    <row r="1895" spans="106:106" x14ac:dyDescent="0.3">
      <c r="DB1895" s="302" t="str">
        <f t="shared" si="254"/>
        <v>Prosjekt 9</v>
      </c>
    </row>
    <row r="1896" spans="106:106" x14ac:dyDescent="0.3">
      <c r="DB1896" s="302" t="str">
        <f t="shared" si="254"/>
        <v>Prosjekt 9</v>
      </c>
    </row>
    <row r="1897" spans="106:106" x14ac:dyDescent="0.3">
      <c r="DB1897" s="302" t="str">
        <f t="shared" si="254"/>
        <v>Prosjekt 9</v>
      </c>
    </row>
    <row r="1898" spans="106:106" x14ac:dyDescent="0.3">
      <c r="DB1898" s="302" t="str">
        <f t="shared" si="254"/>
        <v>Prosjekt 9</v>
      </c>
    </row>
    <row r="1899" spans="106:106" x14ac:dyDescent="0.3">
      <c r="DB1899" s="302" t="str">
        <f t="shared" si="254"/>
        <v>Prosjekt 9</v>
      </c>
    </row>
    <row r="1900" spans="106:106" x14ac:dyDescent="0.3">
      <c r="DB1900" s="302" t="str">
        <f t="shared" si="254"/>
        <v>Prosjekt 9</v>
      </c>
    </row>
    <row r="1901" spans="106:106" x14ac:dyDescent="0.3">
      <c r="DB1901" s="302" t="str">
        <f t="shared" si="254"/>
        <v>Prosjekt 9</v>
      </c>
    </row>
    <row r="1902" spans="106:106" x14ac:dyDescent="0.3">
      <c r="DB1902" s="302" t="str">
        <f t="shared" si="254"/>
        <v>Prosjekt 9</v>
      </c>
    </row>
    <row r="1903" spans="106:106" x14ac:dyDescent="0.3">
      <c r="DB1903" s="302" t="str">
        <f t="shared" si="254"/>
        <v>Prosjekt 9</v>
      </c>
    </row>
    <row r="1904" spans="106:106" x14ac:dyDescent="0.3">
      <c r="DB1904" s="302" t="str">
        <f t="shared" si="254"/>
        <v>Prosjekt 9</v>
      </c>
    </row>
    <row r="1905" spans="106:106" x14ac:dyDescent="0.3">
      <c r="DB1905" s="302" t="str">
        <f t="shared" si="254"/>
        <v>Prosjekt 9</v>
      </c>
    </row>
    <row r="1906" spans="106:106" x14ac:dyDescent="0.3">
      <c r="DB1906" s="302" t="str">
        <f t="shared" si="254"/>
        <v>Prosjekt 9</v>
      </c>
    </row>
    <row r="1907" spans="106:106" x14ac:dyDescent="0.3">
      <c r="DB1907" s="302" t="str">
        <f t="shared" si="254"/>
        <v>Prosjekt 9</v>
      </c>
    </row>
    <row r="1908" spans="106:106" x14ac:dyDescent="0.3">
      <c r="DB1908" s="302" t="str">
        <f t="shared" si="254"/>
        <v>Prosjekt 9</v>
      </c>
    </row>
    <row r="1909" spans="106:106" x14ac:dyDescent="0.3">
      <c r="DB1909" s="302" t="str">
        <f t="shared" si="254"/>
        <v>Prosjekt 9</v>
      </c>
    </row>
    <row r="1910" spans="106:106" x14ac:dyDescent="0.3">
      <c r="DB1910" s="302" t="str">
        <f t="shared" si="254"/>
        <v>Prosjekt 9</v>
      </c>
    </row>
    <row r="1911" spans="106:106" x14ac:dyDescent="0.3">
      <c r="DB1911" s="302" t="str">
        <f t="shared" si="254"/>
        <v>Prosjekt 9</v>
      </c>
    </row>
    <row r="1912" spans="106:106" x14ac:dyDescent="0.3">
      <c r="DB1912" s="302" t="str">
        <f t="shared" si="254"/>
        <v>Prosjekt 9</v>
      </c>
    </row>
    <row r="1913" spans="106:106" x14ac:dyDescent="0.3">
      <c r="DB1913" s="302" t="str">
        <f t="shared" si="254"/>
        <v>Prosjekt 9</v>
      </c>
    </row>
    <row r="1914" spans="106:106" x14ac:dyDescent="0.3">
      <c r="DB1914" s="302" t="str">
        <f t="shared" si="254"/>
        <v>Prosjekt 9</v>
      </c>
    </row>
    <row r="1915" spans="106:106" x14ac:dyDescent="0.3">
      <c r="DB1915" s="302" t="str">
        <f t="shared" si="254"/>
        <v>Prosjekt 9</v>
      </c>
    </row>
    <row r="1916" spans="106:106" x14ac:dyDescent="0.3">
      <c r="DB1916" s="302" t="str">
        <f t="shared" si="254"/>
        <v>Prosjekt 9</v>
      </c>
    </row>
    <row r="1917" spans="106:106" x14ac:dyDescent="0.3">
      <c r="DB1917" s="302" t="str">
        <f t="shared" si="254"/>
        <v>Prosjekt 9</v>
      </c>
    </row>
    <row r="1918" spans="106:106" x14ac:dyDescent="0.3">
      <c r="DB1918" s="302" t="str">
        <f t="shared" si="254"/>
        <v>Prosjekt 9</v>
      </c>
    </row>
    <row r="1919" spans="106:106" x14ac:dyDescent="0.3">
      <c r="DB1919" s="302" t="str">
        <f t="shared" si="254"/>
        <v>Prosjekt 9</v>
      </c>
    </row>
    <row r="1920" spans="106:106" x14ac:dyDescent="0.3">
      <c r="DB1920" s="302" t="str">
        <f t="shared" si="254"/>
        <v>Prosjekt 9</v>
      </c>
    </row>
    <row r="1921" spans="106:106" x14ac:dyDescent="0.3">
      <c r="DB1921" s="302" t="str">
        <f t="shared" si="254"/>
        <v>Prosjekt 9</v>
      </c>
    </row>
    <row r="1922" spans="106:106" x14ac:dyDescent="0.3">
      <c r="DB1922" s="302" t="str">
        <f t="shared" si="254"/>
        <v>Prosjekt 9</v>
      </c>
    </row>
    <row r="1923" spans="106:106" x14ac:dyDescent="0.3">
      <c r="DB1923" s="302" t="str">
        <f t="shared" si="254"/>
        <v>Prosjekt 9</v>
      </c>
    </row>
    <row r="1924" spans="106:106" x14ac:dyDescent="0.3">
      <c r="DB1924" s="302" t="str">
        <f t="shared" si="254"/>
        <v>Prosjekt 9</v>
      </c>
    </row>
    <row r="1925" spans="106:106" x14ac:dyDescent="0.3">
      <c r="DB1925" s="302" t="str">
        <f t="shared" ref="DB1925:DB1988" si="255">IF(CY1925="",DB1924,_xlfn.CONCAT($CY$2," ",CY1925))</f>
        <v>Prosjekt 9</v>
      </c>
    </row>
    <row r="1926" spans="106:106" x14ac:dyDescent="0.3">
      <c r="DB1926" s="302" t="str">
        <f t="shared" si="255"/>
        <v>Prosjekt 9</v>
      </c>
    </row>
    <row r="1927" spans="106:106" x14ac:dyDescent="0.3">
      <c r="DB1927" s="302" t="str">
        <f t="shared" si="255"/>
        <v>Prosjekt 9</v>
      </c>
    </row>
    <row r="1928" spans="106:106" x14ac:dyDescent="0.3">
      <c r="DB1928" s="302" t="str">
        <f t="shared" si="255"/>
        <v>Prosjekt 9</v>
      </c>
    </row>
    <row r="1929" spans="106:106" x14ac:dyDescent="0.3">
      <c r="DB1929" s="302" t="str">
        <f t="shared" si="255"/>
        <v>Prosjekt 9</v>
      </c>
    </row>
    <row r="1930" spans="106:106" x14ac:dyDescent="0.3">
      <c r="DB1930" s="302" t="str">
        <f t="shared" si="255"/>
        <v>Prosjekt 9</v>
      </c>
    </row>
    <row r="1931" spans="106:106" x14ac:dyDescent="0.3">
      <c r="DB1931" s="302" t="str">
        <f t="shared" si="255"/>
        <v>Prosjekt 9</v>
      </c>
    </row>
    <row r="1932" spans="106:106" x14ac:dyDescent="0.3">
      <c r="DB1932" s="302" t="str">
        <f t="shared" si="255"/>
        <v>Prosjekt 9</v>
      </c>
    </row>
    <row r="1933" spans="106:106" x14ac:dyDescent="0.3">
      <c r="DB1933" s="302" t="str">
        <f t="shared" si="255"/>
        <v>Prosjekt 9</v>
      </c>
    </row>
    <row r="1934" spans="106:106" x14ac:dyDescent="0.3">
      <c r="DB1934" s="302" t="str">
        <f t="shared" si="255"/>
        <v>Prosjekt 9</v>
      </c>
    </row>
    <row r="1935" spans="106:106" x14ac:dyDescent="0.3">
      <c r="DB1935" s="302" t="str">
        <f t="shared" si="255"/>
        <v>Prosjekt 9</v>
      </c>
    </row>
    <row r="1936" spans="106:106" x14ac:dyDescent="0.3">
      <c r="DB1936" s="302" t="str">
        <f t="shared" si="255"/>
        <v>Prosjekt 9</v>
      </c>
    </row>
    <row r="1937" spans="106:106" x14ac:dyDescent="0.3">
      <c r="DB1937" s="302" t="str">
        <f t="shared" si="255"/>
        <v>Prosjekt 9</v>
      </c>
    </row>
    <row r="1938" spans="106:106" x14ac:dyDescent="0.3">
      <c r="DB1938" s="302" t="str">
        <f t="shared" si="255"/>
        <v>Prosjekt 9</v>
      </c>
    </row>
    <row r="1939" spans="106:106" x14ac:dyDescent="0.3">
      <c r="DB1939" s="302" t="str">
        <f t="shared" si="255"/>
        <v>Prosjekt 9</v>
      </c>
    </row>
    <row r="1940" spans="106:106" x14ac:dyDescent="0.3">
      <c r="DB1940" s="302" t="str">
        <f t="shared" si="255"/>
        <v>Prosjekt 9</v>
      </c>
    </row>
    <row r="1941" spans="106:106" x14ac:dyDescent="0.3">
      <c r="DB1941" s="302" t="str">
        <f t="shared" si="255"/>
        <v>Prosjekt 9</v>
      </c>
    </row>
    <row r="1942" spans="106:106" x14ac:dyDescent="0.3">
      <c r="DB1942" s="302" t="str">
        <f t="shared" si="255"/>
        <v>Prosjekt 9</v>
      </c>
    </row>
    <row r="1943" spans="106:106" x14ac:dyDescent="0.3">
      <c r="DB1943" s="302" t="str">
        <f t="shared" si="255"/>
        <v>Prosjekt 9</v>
      </c>
    </row>
    <row r="1944" spans="106:106" x14ac:dyDescent="0.3">
      <c r="DB1944" s="302" t="str">
        <f t="shared" si="255"/>
        <v>Prosjekt 9</v>
      </c>
    </row>
    <row r="1945" spans="106:106" x14ac:dyDescent="0.3">
      <c r="DB1945" s="302" t="str">
        <f t="shared" si="255"/>
        <v>Prosjekt 9</v>
      </c>
    </row>
    <row r="1946" spans="106:106" x14ac:dyDescent="0.3">
      <c r="DB1946" s="302" t="str">
        <f t="shared" si="255"/>
        <v>Prosjekt 9</v>
      </c>
    </row>
    <row r="1947" spans="106:106" x14ac:dyDescent="0.3">
      <c r="DB1947" s="302" t="str">
        <f t="shared" si="255"/>
        <v>Prosjekt 9</v>
      </c>
    </row>
    <row r="1948" spans="106:106" x14ac:dyDescent="0.3">
      <c r="DB1948" s="302" t="str">
        <f t="shared" si="255"/>
        <v>Prosjekt 9</v>
      </c>
    </row>
    <row r="1949" spans="106:106" x14ac:dyDescent="0.3">
      <c r="DB1949" s="302" t="str">
        <f t="shared" si="255"/>
        <v>Prosjekt 9</v>
      </c>
    </row>
    <row r="1950" spans="106:106" x14ac:dyDescent="0.3">
      <c r="DB1950" s="302" t="str">
        <f t="shared" si="255"/>
        <v>Prosjekt 9</v>
      </c>
    </row>
    <row r="1951" spans="106:106" x14ac:dyDescent="0.3">
      <c r="DB1951" s="302" t="str">
        <f t="shared" si="255"/>
        <v>Prosjekt 9</v>
      </c>
    </row>
    <row r="1952" spans="106:106" x14ac:dyDescent="0.3">
      <c r="DB1952" s="302" t="str">
        <f t="shared" si="255"/>
        <v>Prosjekt 9</v>
      </c>
    </row>
    <row r="1953" spans="106:106" x14ac:dyDescent="0.3">
      <c r="DB1953" s="302" t="str">
        <f t="shared" si="255"/>
        <v>Prosjekt 9</v>
      </c>
    </row>
    <row r="1954" spans="106:106" x14ac:dyDescent="0.3">
      <c r="DB1954" s="302" t="str">
        <f t="shared" si="255"/>
        <v>Prosjekt 9</v>
      </c>
    </row>
    <row r="1955" spans="106:106" x14ac:dyDescent="0.3">
      <c r="DB1955" s="302" t="str">
        <f t="shared" si="255"/>
        <v>Prosjekt 9</v>
      </c>
    </row>
    <row r="1956" spans="106:106" x14ac:dyDescent="0.3">
      <c r="DB1956" s="302" t="str">
        <f t="shared" si="255"/>
        <v>Prosjekt 9</v>
      </c>
    </row>
    <row r="1957" spans="106:106" x14ac:dyDescent="0.3">
      <c r="DB1957" s="302" t="str">
        <f t="shared" si="255"/>
        <v>Prosjekt 9</v>
      </c>
    </row>
    <row r="1958" spans="106:106" x14ac:dyDescent="0.3">
      <c r="DB1958" s="302" t="str">
        <f t="shared" si="255"/>
        <v>Prosjekt 9</v>
      </c>
    </row>
    <row r="1959" spans="106:106" x14ac:dyDescent="0.3">
      <c r="DB1959" s="302" t="str">
        <f t="shared" si="255"/>
        <v>Prosjekt 9</v>
      </c>
    </row>
    <row r="1960" spans="106:106" x14ac:dyDescent="0.3">
      <c r="DB1960" s="302" t="str">
        <f t="shared" si="255"/>
        <v>Prosjekt 9</v>
      </c>
    </row>
    <row r="1961" spans="106:106" x14ac:dyDescent="0.3">
      <c r="DB1961" s="302" t="str">
        <f t="shared" si="255"/>
        <v>Prosjekt 9</v>
      </c>
    </row>
    <row r="1962" spans="106:106" x14ac:dyDescent="0.3">
      <c r="DB1962" s="302" t="str">
        <f t="shared" si="255"/>
        <v>Prosjekt 9</v>
      </c>
    </row>
    <row r="1963" spans="106:106" x14ac:dyDescent="0.3">
      <c r="DB1963" s="302" t="str">
        <f t="shared" si="255"/>
        <v>Prosjekt 9</v>
      </c>
    </row>
    <row r="1964" spans="106:106" x14ac:dyDescent="0.3">
      <c r="DB1964" s="302" t="str">
        <f t="shared" si="255"/>
        <v>Prosjekt 9</v>
      </c>
    </row>
    <row r="1965" spans="106:106" x14ac:dyDescent="0.3">
      <c r="DB1965" s="302" t="str">
        <f t="shared" si="255"/>
        <v>Prosjekt 9</v>
      </c>
    </row>
    <row r="1966" spans="106:106" x14ac:dyDescent="0.3">
      <c r="DB1966" s="302" t="str">
        <f t="shared" si="255"/>
        <v>Prosjekt 9</v>
      </c>
    </row>
    <row r="1967" spans="106:106" x14ac:dyDescent="0.3">
      <c r="DB1967" s="302" t="str">
        <f t="shared" si="255"/>
        <v>Prosjekt 9</v>
      </c>
    </row>
    <row r="1968" spans="106:106" x14ac:dyDescent="0.3">
      <c r="DB1968" s="302" t="str">
        <f t="shared" si="255"/>
        <v>Prosjekt 9</v>
      </c>
    </row>
    <row r="1969" spans="106:106" x14ac:dyDescent="0.3">
      <c r="DB1969" s="302" t="str">
        <f t="shared" si="255"/>
        <v>Prosjekt 9</v>
      </c>
    </row>
    <row r="1970" spans="106:106" x14ac:dyDescent="0.3">
      <c r="DB1970" s="302" t="str">
        <f t="shared" si="255"/>
        <v>Prosjekt 9</v>
      </c>
    </row>
    <row r="1971" spans="106:106" x14ac:dyDescent="0.3">
      <c r="DB1971" s="302" t="str">
        <f t="shared" si="255"/>
        <v>Prosjekt 9</v>
      </c>
    </row>
    <row r="1972" spans="106:106" x14ac:dyDescent="0.3">
      <c r="DB1972" s="302" t="str">
        <f t="shared" si="255"/>
        <v>Prosjekt 9</v>
      </c>
    </row>
    <row r="1973" spans="106:106" x14ac:dyDescent="0.3">
      <c r="DB1973" s="302" t="str">
        <f t="shared" si="255"/>
        <v>Prosjekt 9</v>
      </c>
    </row>
    <row r="1974" spans="106:106" x14ac:dyDescent="0.3">
      <c r="DB1974" s="302" t="str">
        <f t="shared" si="255"/>
        <v>Prosjekt 9</v>
      </c>
    </row>
    <row r="1975" spans="106:106" x14ac:dyDescent="0.3">
      <c r="DB1975" s="302" t="str">
        <f t="shared" si="255"/>
        <v>Prosjekt 9</v>
      </c>
    </row>
    <row r="1976" spans="106:106" x14ac:dyDescent="0.3">
      <c r="DB1976" s="302" t="str">
        <f t="shared" si="255"/>
        <v>Prosjekt 9</v>
      </c>
    </row>
    <row r="1977" spans="106:106" x14ac:dyDescent="0.3">
      <c r="DB1977" s="302" t="str">
        <f t="shared" si="255"/>
        <v>Prosjekt 9</v>
      </c>
    </row>
    <row r="1978" spans="106:106" x14ac:dyDescent="0.3">
      <c r="DB1978" s="302" t="str">
        <f t="shared" si="255"/>
        <v>Prosjekt 9</v>
      </c>
    </row>
    <row r="1979" spans="106:106" x14ac:dyDescent="0.3">
      <c r="DB1979" s="302" t="str">
        <f t="shared" si="255"/>
        <v>Prosjekt 9</v>
      </c>
    </row>
    <row r="1980" spans="106:106" x14ac:dyDescent="0.3">
      <c r="DB1980" s="302" t="str">
        <f t="shared" si="255"/>
        <v>Prosjekt 9</v>
      </c>
    </row>
    <row r="1981" spans="106:106" x14ac:dyDescent="0.3">
      <c r="DB1981" s="302" t="str">
        <f t="shared" si="255"/>
        <v>Prosjekt 9</v>
      </c>
    </row>
    <row r="1982" spans="106:106" x14ac:dyDescent="0.3">
      <c r="DB1982" s="302" t="str">
        <f t="shared" si="255"/>
        <v>Prosjekt 9</v>
      </c>
    </row>
    <row r="1983" spans="106:106" x14ac:dyDescent="0.3">
      <c r="DB1983" s="302" t="str">
        <f t="shared" si="255"/>
        <v>Prosjekt 9</v>
      </c>
    </row>
    <row r="1984" spans="106:106" x14ac:dyDescent="0.3">
      <c r="DB1984" s="302" t="str">
        <f t="shared" si="255"/>
        <v>Prosjekt 9</v>
      </c>
    </row>
    <row r="1985" spans="106:106" x14ac:dyDescent="0.3">
      <c r="DB1985" s="302" t="str">
        <f t="shared" si="255"/>
        <v>Prosjekt 9</v>
      </c>
    </row>
    <row r="1986" spans="106:106" x14ac:dyDescent="0.3">
      <c r="DB1986" s="302" t="str">
        <f t="shared" si="255"/>
        <v>Prosjekt 9</v>
      </c>
    </row>
    <row r="1987" spans="106:106" x14ac:dyDescent="0.3">
      <c r="DB1987" s="302" t="str">
        <f t="shared" si="255"/>
        <v>Prosjekt 9</v>
      </c>
    </row>
    <row r="1988" spans="106:106" x14ac:dyDescent="0.3">
      <c r="DB1988" s="302" t="str">
        <f t="shared" si="255"/>
        <v>Prosjekt 9</v>
      </c>
    </row>
    <row r="1989" spans="106:106" x14ac:dyDescent="0.3">
      <c r="DB1989" s="302" t="str">
        <f t="shared" ref="DB1989:DB2052" si="256">IF(CY1989="",DB1988,_xlfn.CONCAT($CY$2," ",CY1989))</f>
        <v>Prosjekt 9</v>
      </c>
    </row>
    <row r="1990" spans="106:106" x14ac:dyDescent="0.3">
      <c r="DB1990" s="302" t="str">
        <f t="shared" si="256"/>
        <v>Prosjekt 9</v>
      </c>
    </row>
    <row r="1991" spans="106:106" x14ac:dyDescent="0.3">
      <c r="DB1991" s="302" t="str">
        <f t="shared" si="256"/>
        <v>Prosjekt 9</v>
      </c>
    </row>
    <row r="1992" spans="106:106" x14ac:dyDescent="0.3">
      <c r="DB1992" s="302" t="str">
        <f t="shared" si="256"/>
        <v>Prosjekt 9</v>
      </c>
    </row>
    <row r="1993" spans="106:106" x14ac:dyDescent="0.3">
      <c r="DB1993" s="302" t="str">
        <f t="shared" si="256"/>
        <v>Prosjekt 9</v>
      </c>
    </row>
    <row r="1994" spans="106:106" x14ac:dyDescent="0.3">
      <c r="DB1994" s="302" t="str">
        <f t="shared" si="256"/>
        <v>Prosjekt 9</v>
      </c>
    </row>
    <row r="1995" spans="106:106" x14ac:dyDescent="0.3">
      <c r="DB1995" s="302" t="str">
        <f t="shared" si="256"/>
        <v>Prosjekt 9</v>
      </c>
    </row>
    <row r="1996" spans="106:106" x14ac:dyDescent="0.3">
      <c r="DB1996" s="302" t="str">
        <f t="shared" si="256"/>
        <v>Prosjekt 9</v>
      </c>
    </row>
    <row r="1997" spans="106:106" x14ac:dyDescent="0.3">
      <c r="DB1997" s="302" t="str">
        <f t="shared" si="256"/>
        <v>Prosjekt 9</v>
      </c>
    </row>
    <row r="1998" spans="106:106" x14ac:dyDescent="0.3">
      <c r="DB1998" s="302" t="str">
        <f t="shared" si="256"/>
        <v>Prosjekt 9</v>
      </c>
    </row>
    <row r="1999" spans="106:106" x14ac:dyDescent="0.3">
      <c r="DB1999" s="302" t="str">
        <f t="shared" si="256"/>
        <v>Prosjekt 9</v>
      </c>
    </row>
    <row r="2000" spans="106:106" x14ac:dyDescent="0.3">
      <c r="DB2000" s="302" t="str">
        <f t="shared" si="256"/>
        <v>Prosjekt 9</v>
      </c>
    </row>
    <row r="2001" spans="106:106" x14ac:dyDescent="0.3">
      <c r="DB2001" s="302" t="str">
        <f t="shared" si="256"/>
        <v>Prosjekt 9</v>
      </c>
    </row>
    <row r="2002" spans="106:106" x14ac:dyDescent="0.3">
      <c r="DB2002" s="302" t="str">
        <f t="shared" si="256"/>
        <v>Prosjekt 9</v>
      </c>
    </row>
    <row r="2003" spans="106:106" x14ac:dyDescent="0.3">
      <c r="DB2003" s="302" t="str">
        <f t="shared" si="256"/>
        <v>Prosjekt 9</v>
      </c>
    </row>
    <row r="2004" spans="106:106" x14ac:dyDescent="0.3">
      <c r="DB2004" s="302" t="str">
        <f t="shared" si="256"/>
        <v>Prosjekt 9</v>
      </c>
    </row>
    <row r="2005" spans="106:106" x14ac:dyDescent="0.3">
      <c r="DB2005" s="302" t="str">
        <f t="shared" si="256"/>
        <v>Prosjekt 9</v>
      </c>
    </row>
    <row r="2006" spans="106:106" x14ac:dyDescent="0.3">
      <c r="DB2006" s="302" t="str">
        <f t="shared" si="256"/>
        <v>Prosjekt 9</v>
      </c>
    </row>
    <row r="2007" spans="106:106" x14ac:dyDescent="0.3">
      <c r="DB2007" s="302" t="str">
        <f t="shared" si="256"/>
        <v>Prosjekt 9</v>
      </c>
    </row>
    <row r="2008" spans="106:106" x14ac:dyDescent="0.3">
      <c r="DB2008" s="302" t="str">
        <f t="shared" si="256"/>
        <v>Prosjekt 9</v>
      </c>
    </row>
    <row r="2009" spans="106:106" x14ac:dyDescent="0.3">
      <c r="DB2009" s="302" t="str">
        <f t="shared" si="256"/>
        <v>Prosjekt 9</v>
      </c>
    </row>
    <row r="2010" spans="106:106" x14ac:dyDescent="0.3">
      <c r="DB2010" s="302" t="str">
        <f t="shared" si="256"/>
        <v>Prosjekt 9</v>
      </c>
    </row>
    <row r="2011" spans="106:106" x14ac:dyDescent="0.3">
      <c r="DB2011" s="302" t="str">
        <f t="shared" si="256"/>
        <v>Prosjekt 9</v>
      </c>
    </row>
    <row r="2012" spans="106:106" x14ac:dyDescent="0.3">
      <c r="DB2012" s="302" t="str">
        <f t="shared" si="256"/>
        <v>Prosjekt 9</v>
      </c>
    </row>
    <row r="2013" spans="106:106" x14ac:dyDescent="0.3">
      <c r="DB2013" s="302" t="str">
        <f t="shared" si="256"/>
        <v>Prosjekt 9</v>
      </c>
    </row>
    <row r="2014" spans="106:106" x14ac:dyDescent="0.3">
      <c r="DB2014" s="302" t="str">
        <f t="shared" si="256"/>
        <v>Prosjekt 9</v>
      </c>
    </row>
    <row r="2015" spans="106:106" x14ac:dyDescent="0.3">
      <c r="DB2015" s="302" t="str">
        <f t="shared" si="256"/>
        <v>Prosjekt 9</v>
      </c>
    </row>
    <row r="2016" spans="106:106" x14ac:dyDescent="0.3">
      <c r="DB2016" s="302" t="str">
        <f t="shared" si="256"/>
        <v>Prosjekt 9</v>
      </c>
    </row>
    <row r="2017" spans="106:106" x14ac:dyDescent="0.3">
      <c r="DB2017" s="302" t="str">
        <f t="shared" si="256"/>
        <v>Prosjekt 9</v>
      </c>
    </row>
    <row r="2018" spans="106:106" x14ac:dyDescent="0.3">
      <c r="DB2018" s="302" t="str">
        <f t="shared" si="256"/>
        <v>Prosjekt 9</v>
      </c>
    </row>
    <row r="2019" spans="106:106" x14ac:dyDescent="0.3">
      <c r="DB2019" s="302" t="str">
        <f t="shared" si="256"/>
        <v>Prosjekt 9</v>
      </c>
    </row>
    <row r="2020" spans="106:106" x14ac:dyDescent="0.3">
      <c r="DB2020" s="302" t="str">
        <f t="shared" si="256"/>
        <v>Prosjekt 9</v>
      </c>
    </row>
    <row r="2021" spans="106:106" x14ac:dyDescent="0.3">
      <c r="DB2021" s="302" t="str">
        <f t="shared" si="256"/>
        <v>Prosjekt 9</v>
      </c>
    </row>
    <row r="2022" spans="106:106" x14ac:dyDescent="0.3">
      <c r="DB2022" s="302" t="str">
        <f t="shared" si="256"/>
        <v>Prosjekt 9</v>
      </c>
    </row>
    <row r="2023" spans="106:106" x14ac:dyDescent="0.3">
      <c r="DB2023" s="302" t="str">
        <f t="shared" si="256"/>
        <v>Prosjekt 9</v>
      </c>
    </row>
    <row r="2024" spans="106:106" x14ac:dyDescent="0.3">
      <c r="DB2024" s="302" t="str">
        <f t="shared" si="256"/>
        <v>Prosjekt 9</v>
      </c>
    </row>
    <row r="2025" spans="106:106" x14ac:dyDescent="0.3">
      <c r="DB2025" s="302" t="str">
        <f t="shared" si="256"/>
        <v>Prosjekt 9</v>
      </c>
    </row>
    <row r="2026" spans="106:106" x14ac:dyDescent="0.3">
      <c r="DB2026" s="302" t="str">
        <f t="shared" si="256"/>
        <v>Prosjekt 9</v>
      </c>
    </row>
    <row r="2027" spans="106:106" x14ac:dyDescent="0.3">
      <c r="DB2027" s="302" t="str">
        <f t="shared" si="256"/>
        <v>Prosjekt 9</v>
      </c>
    </row>
    <row r="2028" spans="106:106" x14ac:dyDescent="0.3">
      <c r="DB2028" s="302" t="str">
        <f t="shared" si="256"/>
        <v>Prosjekt 9</v>
      </c>
    </row>
    <row r="2029" spans="106:106" x14ac:dyDescent="0.3">
      <c r="DB2029" s="302" t="str">
        <f t="shared" si="256"/>
        <v>Prosjekt 9</v>
      </c>
    </row>
    <row r="2030" spans="106:106" x14ac:dyDescent="0.3">
      <c r="DB2030" s="302" t="str">
        <f t="shared" si="256"/>
        <v>Prosjekt 9</v>
      </c>
    </row>
    <row r="2031" spans="106:106" x14ac:dyDescent="0.3">
      <c r="DB2031" s="302" t="str">
        <f t="shared" si="256"/>
        <v>Prosjekt 9</v>
      </c>
    </row>
    <row r="2032" spans="106:106" x14ac:dyDescent="0.3">
      <c r="DB2032" s="302" t="str">
        <f t="shared" si="256"/>
        <v>Prosjekt 9</v>
      </c>
    </row>
    <row r="2033" spans="106:106" x14ac:dyDescent="0.3">
      <c r="DB2033" s="302" t="str">
        <f t="shared" si="256"/>
        <v>Prosjekt 9</v>
      </c>
    </row>
    <row r="2034" spans="106:106" x14ac:dyDescent="0.3">
      <c r="DB2034" s="302" t="str">
        <f t="shared" si="256"/>
        <v>Prosjekt 9</v>
      </c>
    </row>
    <row r="2035" spans="106:106" x14ac:dyDescent="0.3">
      <c r="DB2035" s="302" t="str">
        <f t="shared" si="256"/>
        <v>Prosjekt 9</v>
      </c>
    </row>
    <row r="2036" spans="106:106" x14ac:dyDescent="0.3">
      <c r="DB2036" s="302" t="str">
        <f t="shared" si="256"/>
        <v>Prosjekt 9</v>
      </c>
    </row>
    <row r="2037" spans="106:106" x14ac:dyDescent="0.3">
      <c r="DB2037" s="302" t="str">
        <f t="shared" si="256"/>
        <v>Prosjekt 9</v>
      </c>
    </row>
    <row r="2038" spans="106:106" x14ac:dyDescent="0.3">
      <c r="DB2038" s="302" t="str">
        <f t="shared" si="256"/>
        <v>Prosjekt 9</v>
      </c>
    </row>
    <row r="2039" spans="106:106" x14ac:dyDescent="0.3">
      <c r="DB2039" s="302" t="str">
        <f t="shared" si="256"/>
        <v>Prosjekt 9</v>
      </c>
    </row>
    <row r="2040" spans="106:106" x14ac:dyDescent="0.3">
      <c r="DB2040" s="302" t="str">
        <f t="shared" si="256"/>
        <v>Prosjekt 9</v>
      </c>
    </row>
    <row r="2041" spans="106:106" x14ac:dyDescent="0.3">
      <c r="DB2041" s="302" t="str">
        <f t="shared" si="256"/>
        <v>Prosjekt 9</v>
      </c>
    </row>
    <row r="2042" spans="106:106" x14ac:dyDescent="0.3">
      <c r="DB2042" s="302" t="str">
        <f t="shared" si="256"/>
        <v>Prosjekt 9</v>
      </c>
    </row>
    <row r="2043" spans="106:106" x14ac:dyDescent="0.3">
      <c r="DB2043" s="302" t="str">
        <f t="shared" si="256"/>
        <v>Prosjekt 9</v>
      </c>
    </row>
    <row r="2044" spans="106:106" x14ac:dyDescent="0.3">
      <c r="DB2044" s="302" t="str">
        <f t="shared" si="256"/>
        <v>Prosjekt 9</v>
      </c>
    </row>
    <row r="2045" spans="106:106" x14ac:dyDescent="0.3">
      <c r="DB2045" s="302" t="str">
        <f t="shared" si="256"/>
        <v>Prosjekt 9</v>
      </c>
    </row>
    <row r="2046" spans="106:106" x14ac:dyDescent="0.3">
      <c r="DB2046" s="302" t="str">
        <f t="shared" si="256"/>
        <v>Prosjekt 9</v>
      </c>
    </row>
    <row r="2047" spans="106:106" x14ac:dyDescent="0.3">
      <c r="DB2047" s="302" t="str">
        <f t="shared" si="256"/>
        <v>Prosjekt 9</v>
      </c>
    </row>
    <row r="2048" spans="106:106" x14ac:dyDescent="0.3">
      <c r="DB2048" s="302" t="str">
        <f t="shared" si="256"/>
        <v>Prosjekt 9</v>
      </c>
    </row>
    <row r="2049" spans="106:106" x14ac:dyDescent="0.3">
      <c r="DB2049" s="302" t="str">
        <f t="shared" si="256"/>
        <v>Prosjekt 9</v>
      </c>
    </row>
    <row r="2050" spans="106:106" x14ac:dyDescent="0.3">
      <c r="DB2050" s="302" t="str">
        <f t="shared" si="256"/>
        <v>Prosjekt 9</v>
      </c>
    </row>
    <row r="2051" spans="106:106" x14ac:dyDescent="0.3">
      <c r="DB2051" s="302" t="str">
        <f t="shared" si="256"/>
        <v>Prosjekt 9</v>
      </c>
    </row>
    <row r="2052" spans="106:106" x14ac:dyDescent="0.3">
      <c r="DB2052" s="302" t="str">
        <f t="shared" si="256"/>
        <v>Prosjekt 9</v>
      </c>
    </row>
    <row r="2053" spans="106:106" x14ac:dyDescent="0.3">
      <c r="DB2053" s="302" t="str">
        <f t="shared" ref="DB2053:DB2116" si="257">IF(CY2053="",DB2052,_xlfn.CONCAT($CY$2," ",CY2053))</f>
        <v>Prosjekt 9</v>
      </c>
    </row>
    <row r="2054" spans="106:106" x14ac:dyDescent="0.3">
      <c r="DB2054" s="302" t="str">
        <f t="shared" si="257"/>
        <v>Prosjekt 9</v>
      </c>
    </row>
    <row r="2055" spans="106:106" x14ac:dyDescent="0.3">
      <c r="DB2055" s="302" t="str">
        <f t="shared" si="257"/>
        <v>Prosjekt 9</v>
      </c>
    </row>
    <row r="2056" spans="106:106" x14ac:dyDescent="0.3">
      <c r="DB2056" s="302" t="str">
        <f t="shared" si="257"/>
        <v>Prosjekt 9</v>
      </c>
    </row>
    <row r="2057" spans="106:106" x14ac:dyDescent="0.3">
      <c r="DB2057" s="302" t="str">
        <f t="shared" si="257"/>
        <v>Prosjekt 9</v>
      </c>
    </row>
    <row r="2058" spans="106:106" x14ac:dyDescent="0.3">
      <c r="DB2058" s="302" t="str">
        <f t="shared" si="257"/>
        <v>Prosjekt 9</v>
      </c>
    </row>
    <row r="2059" spans="106:106" x14ac:dyDescent="0.3">
      <c r="DB2059" s="302" t="str">
        <f t="shared" si="257"/>
        <v>Prosjekt 9</v>
      </c>
    </row>
    <row r="2060" spans="106:106" x14ac:dyDescent="0.3">
      <c r="DB2060" s="302" t="str">
        <f t="shared" si="257"/>
        <v>Prosjekt 9</v>
      </c>
    </row>
    <row r="2061" spans="106:106" x14ac:dyDescent="0.3">
      <c r="DB2061" s="302" t="str">
        <f t="shared" si="257"/>
        <v>Prosjekt 9</v>
      </c>
    </row>
    <row r="2062" spans="106:106" x14ac:dyDescent="0.3">
      <c r="DB2062" s="302" t="str">
        <f t="shared" si="257"/>
        <v>Prosjekt 9</v>
      </c>
    </row>
    <row r="2063" spans="106:106" x14ac:dyDescent="0.3">
      <c r="DB2063" s="302" t="str">
        <f t="shared" si="257"/>
        <v>Prosjekt 9</v>
      </c>
    </row>
    <row r="2064" spans="106:106" x14ac:dyDescent="0.3">
      <c r="DB2064" s="302" t="str">
        <f t="shared" si="257"/>
        <v>Prosjekt 9</v>
      </c>
    </row>
    <row r="2065" spans="106:106" x14ac:dyDescent="0.3">
      <c r="DB2065" s="302" t="str">
        <f t="shared" si="257"/>
        <v>Prosjekt 9</v>
      </c>
    </row>
    <row r="2066" spans="106:106" x14ac:dyDescent="0.3">
      <c r="DB2066" s="302" t="str">
        <f t="shared" si="257"/>
        <v>Prosjekt 9</v>
      </c>
    </row>
    <row r="2067" spans="106:106" x14ac:dyDescent="0.3">
      <c r="DB2067" s="302" t="str">
        <f t="shared" si="257"/>
        <v>Prosjekt 9</v>
      </c>
    </row>
    <row r="2068" spans="106:106" x14ac:dyDescent="0.3">
      <c r="DB2068" s="302" t="str">
        <f t="shared" si="257"/>
        <v>Prosjekt 9</v>
      </c>
    </row>
    <row r="2069" spans="106:106" x14ac:dyDescent="0.3">
      <c r="DB2069" s="302" t="str">
        <f t="shared" si="257"/>
        <v>Prosjekt 9</v>
      </c>
    </row>
    <row r="2070" spans="106:106" x14ac:dyDescent="0.3">
      <c r="DB2070" s="302" t="str">
        <f t="shared" si="257"/>
        <v>Prosjekt 9</v>
      </c>
    </row>
    <row r="2071" spans="106:106" x14ac:dyDescent="0.3">
      <c r="DB2071" s="302" t="str">
        <f t="shared" si="257"/>
        <v>Prosjekt 9</v>
      </c>
    </row>
    <row r="2072" spans="106:106" x14ac:dyDescent="0.3">
      <c r="DB2072" s="302" t="str">
        <f t="shared" si="257"/>
        <v>Prosjekt 9</v>
      </c>
    </row>
    <row r="2073" spans="106:106" x14ac:dyDescent="0.3">
      <c r="DB2073" s="302" t="str">
        <f t="shared" si="257"/>
        <v>Prosjekt 9</v>
      </c>
    </row>
    <row r="2074" spans="106:106" x14ac:dyDescent="0.3">
      <c r="DB2074" s="302" t="str">
        <f t="shared" si="257"/>
        <v>Prosjekt 9</v>
      </c>
    </row>
    <row r="2075" spans="106:106" x14ac:dyDescent="0.3">
      <c r="DB2075" s="302" t="str">
        <f t="shared" si="257"/>
        <v>Prosjekt 9</v>
      </c>
    </row>
    <row r="2076" spans="106:106" x14ac:dyDescent="0.3">
      <c r="DB2076" s="302" t="str">
        <f t="shared" si="257"/>
        <v>Prosjekt 9</v>
      </c>
    </row>
    <row r="2077" spans="106:106" x14ac:dyDescent="0.3">
      <c r="DB2077" s="302" t="str">
        <f t="shared" si="257"/>
        <v>Prosjekt 9</v>
      </c>
    </row>
    <row r="2078" spans="106:106" x14ac:dyDescent="0.3">
      <c r="DB2078" s="302" t="str">
        <f t="shared" si="257"/>
        <v>Prosjekt 9</v>
      </c>
    </row>
    <row r="2079" spans="106:106" x14ac:dyDescent="0.3">
      <c r="DB2079" s="302" t="str">
        <f t="shared" si="257"/>
        <v>Prosjekt 9</v>
      </c>
    </row>
    <row r="2080" spans="106:106" x14ac:dyDescent="0.3">
      <c r="DB2080" s="302" t="str">
        <f t="shared" si="257"/>
        <v>Prosjekt 9</v>
      </c>
    </row>
    <row r="2081" spans="106:106" x14ac:dyDescent="0.3">
      <c r="DB2081" s="302" t="str">
        <f t="shared" si="257"/>
        <v>Prosjekt 9</v>
      </c>
    </row>
    <row r="2082" spans="106:106" x14ac:dyDescent="0.3">
      <c r="DB2082" s="302" t="str">
        <f t="shared" si="257"/>
        <v>Prosjekt 9</v>
      </c>
    </row>
    <row r="2083" spans="106:106" x14ac:dyDescent="0.3">
      <c r="DB2083" s="302" t="str">
        <f t="shared" si="257"/>
        <v>Prosjekt 9</v>
      </c>
    </row>
    <row r="2084" spans="106:106" x14ac:dyDescent="0.3">
      <c r="DB2084" s="302" t="str">
        <f t="shared" si="257"/>
        <v>Prosjekt 9</v>
      </c>
    </row>
    <row r="2085" spans="106:106" x14ac:dyDescent="0.3">
      <c r="DB2085" s="302" t="str">
        <f t="shared" si="257"/>
        <v>Prosjekt 9</v>
      </c>
    </row>
    <row r="2086" spans="106:106" x14ac:dyDescent="0.3">
      <c r="DB2086" s="302" t="str">
        <f t="shared" si="257"/>
        <v>Prosjekt 9</v>
      </c>
    </row>
    <row r="2087" spans="106:106" x14ac:dyDescent="0.3">
      <c r="DB2087" s="302" t="str">
        <f t="shared" si="257"/>
        <v>Prosjekt 9</v>
      </c>
    </row>
    <row r="2088" spans="106:106" x14ac:dyDescent="0.3">
      <c r="DB2088" s="302" t="str">
        <f t="shared" si="257"/>
        <v>Prosjekt 9</v>
      </c>
    </row>
    <row r="2089" spans="106:106" x14ac:dyDescent="0.3">
      <c r="DB2089" s="302" t="str">
        <f t="shared" si="257"/>
        <v>Prosjekt 9</v>
      </c>
    </row>
    <row r="2090" spans="106:106" x14ac:dyDescent="0.3">
      <c r="DB2090" s="302" t="str">
        <f t="shared" si="257"/>
        <v>Prosjekt 9</v>
      </c>
    </row>
    <row r="2091" spans="106:106" x14ac:dyDescent="0.3">
      <c r="DB2091" s="302" t="str">
        <f t="shared" si="257"/>
        <v>Prosjekt 9</v>
      </c>
    </row>
    <row r="2092" spans="106:106" x14ac:dyDescent="0.3">
      <c r="DB2092" s="302" t="str">
        <f t="shared" si="257"/>
        <v>Prosjekt 9</v>
      </c>
    </row>
    <row r="2093" spans="106:106" x14ac:dyDescent="0.3">
      <c r="DB2093" s="302" t="str">
        <f t="shared" si="257"/>
        <v>Prosjekt 9</v>
      </c>
    </row>
    <row r="2094" spans="106:106" x14ac:dyDescent="0.3">
      <c r="DB2094" s="302" t="str">
        <f t="shared" si="257"/>
        <v>Prosjekt 9</v>
      </c>
    </row>
    <row r="2095" spans="106:106" x14ac:dyDescent="0.3">
      <c r="DB2095" s="302" t="str">
        <f t="shared" si="257"/>
        <v>Prosjekt 9</v>
      </c>
    </row>
    <row r="2096" spans="106:106" x14ac:dyDescent="0.3">
      <c r="DB2096" s="302" t="str">
        <f t="shared" si="257"/>
        <v>Prosjekt 9</v>
      </c>
    </row>
    <row r="2097" spans="106:106" x14ac:dyDescent="0.3">
      <c r="DB2097" s="302" t="str">
        <f t="shared" si="257"/>
        <v>Prosjekt 9</v>
      </c>
    </row>
    <row r="2098" spans="106:106" x14ac:dyDescent="0.3">
      <c r="DB2098" s="302" t="str">
        <f t="shared" si="257"/>
        <v>Prosjekt 9</v>
      </c>
    </row>
    <row r="2099" spans="106:106" x14ac:dyDescent="0.3">
      <c r="DB2099" s="302" t="str">
        <f t="shared" si="257"/>
        <v>Prosjekt 9</v>
      </c>
    </row>
    <row r="2100" spans="106:106" x14ac:dyDescent="0.3">
      <c r="DB2100" s="302" t="str">
        <f t="shared" si="257"/>
        <v>Prosjekt 9</v>
      </c>
    </row>
    <row r="2101" spans="106:106" x14ac:dyDescent="0.3">
      <c r="DB2101" s="302" t="str">
        <f t="shared" si="257"/>
        <v>Prosjekt 9</v>
      </c>
    </row>
    <row r="2102" spans="106:106" x14ac:dyDescent="0.3">
      <c r="DB2102" s="302" t="str">
        <f t="shared" si="257"/>
        <v>Prosjekt 9</v>
      </c>
    </row>
    <row r="2103" spans="106:106" x14ac:dyDescent="0.3">
      <c r="DB2103" s="302" t="str">
        <f t="shared" si="257"/>
        <v>Prosjekt 9</v>
      </c>
    </row>
    <row r="2104" spans="106:106" x14ac:dyDescent="0.3">
      <c r="DB2104" s="302" t="str">
        <f t="shared" si="257"/>
        <v>Prosjekt 9</v>
      </c>
    </row>
    <row r="2105" spans="106:106" x14ac:dyDescent="0.3">
      <c r="DB2105" s="302" t="str">
        <f t="shared" si="257"/>
        <v>Prosjekt 9</v>
      </c>
    </row>
    <row r="2106" spans="106:106" x14ac:dyDescent="0.3">
      <c r="DB2106" s="302" t="str">
        <f t="shared" si="257"/>
        <v>Prosjekt 9</v>
      </c>
    </row>
    <row r="2107" spans="106:106" x14ac:dyDescent="0.3">
      <c r="DB2107" s="302" t="str">
        <f t="shared" si="257"/>
        <v>Prosjekt 9</v>
      </c>
    </row>
    <row r="2108" spans="106:106" x14ac:dyDescent="0.3">
      <c r="DB2108" s="302" t="str">
        <f t="shared" si="257"/>
        <v>Prosjekt 9</v>
      </c>
    </row>
    <row r="2109" spans="106:106" x14ac:dyDescent="0.3">
      <c r="DB2109" s="302" t="str">
        <f t="shared" si="257"/>
        <v>Prosjekt 9</v>
      </c>
    </row>
    <row r="2110" spans="106:106" x14ac:dyDescent="0.3">
      <c r="DB2110" s="302" t="str">
        <f t="shared" si="257"/>
        <v>Prosjekt 9</v>
      </c>
    </row>
    <row r="2111" spans="106:106" x14ac:dyDescent="0.3">
      <c r="DB2111" s="302" t="str">
        <f t="shared" si="257"/>
        <v>Prosjekt 9</v>
      </c>
    </row>
    <row r="2112" spans="106:106" x14ac:dyDescent="0.3">
      <c r="DB2112" s="302" t="str">
        <f t="shared" si="257"/>
        <v>Prosjekt 9</v>
      </c>
    </row>
    <row r="2113" spans="106:106" x14ac:dyDescent="0.3">
      <c r="DB2113" s="302" t="str">
        <f t="shared" si="257"/>
        <v>Prosjekt 9</v>
      </c>
    </row>
    <row r="2114" spans="106:106" x14ac:dyDescent="0.3">
      <c r="DB2114" s="302" t="str">
        <f t="shared" si="257"/>
        <v>Prosjekt 9</v>
      </c>
    </row>
    <row r="2115" spans="106:106" x14ac:dyDescent="0.3">
      <c r="DB2115" s="302" t="str">
        <f t="shared" si="257"/>
        <v>Prosjekt 9</v>
      </c>
    </row>
    <row r="2116" spans="106:106" x14ac:dyDescent="0.3">
      <c r="DB2116" s="302" t="str">
        <f t="shared" si="257"/>
        <v>Prosjekt 9</v>
      </c>
    </row>
    <row r="2117" spans="106:106" x14ac:dyDescent="0.3">
      <c r="DB2117" s="302" t="str">
        <f t="shared" ref="DB2117:DB2180" si="258">IF(CY2117="",DB2116,_xlfn.CONCAT($CY$2," ",CY2117))</f>
        <v>Prosjekt 9</v>
      </c>
    </row>
    <row r="2118" spans="106:106" x14ac:dyDescent="0.3">
      <c r="DB2118" s="302" t="str">
        <f t="shared" si="258"/>
        <v>Prosjekt 9</v>
      </c>
    </row>
    <row r="2119" spans="106:106" x14ac:dyDescent="0.3">
      <c r="DB2119" s="302" t="str">
        <f t="shared" si="258"/>
        <v>Prosjekt 9</v>
      </c>
    </row>
    <row r="2120" spans="106:106" x14ac:dyDescent="0.3">
      <c r="DB2120" s="302" t="str">
        <f t="shared" si="258"/>
        <v>Prosjekt 9</v>
      </c>
    </row>
    <row r="2121" spans="106:106" x14ac:dyDescent="0.3">
      <c r="DB2121" s="302" t="str">
        <f t="shared" si="258"/>
        <v>Prosjekt 9</v>
      </c>
    </row>
    <row r="2122" spans="106:106" x14ac:dyDescent="0.3">
      <c r="DB2122" s="302" t="str">
        <f t="shared" si="258"/>
        <v>Prosjekt 9</v>
      </c>
    </row>
    <row r="2123" spans="106:106" x14ac:dyDescent="0.3">
      <c r="DB2123" s="302" t="str">
        <f t="shared" si="258"/>
        <v>Prosjekt 9</v>
      </c>
    </row>
    <row r="2124" spans="106:106" x14ac:dyDescent="0.3">
      <c r="DB2124" s="302" t="str">
        <f t="shared" si="258"/>
        <v>Prosjekt 9</v>
      </c>
    </row>
    <row r="2125" spans="106:106" x14ac:dyDescent="0.3">
      <c r="DB2125" s="302" t="str">
        <f t="shared" si="258"/>
        <v>Prosjekt 9</v>
      </c>
    </row>
    <row r="2126" spans="106:106" x14ac:dyDescent="0.3">
      <c r="DB2126" s="302" t="str">
        <f t="shared" si="258"/>
        <v>Prosjekt 9</v>
      </c>
    </row>
    <row r="2127" spans="106:106" x14ac:dyDescent="0.3">
      <c r="DB2127" s="302" t="str">
        <f t="shared" si="258"/>
        <v>Prosjekt 9</v>
      </c>
    </row>
    <row r="2128" spans="106:106" x14ac:dyDescent="0.3">
      <c r="DB2128" s="302" t="str">
        <f t="shared" si="258"/>
        <v>Prosjekt 9</v>
      </c>
    </row>
    <row r="2129" spans="106:106" x14ac:dyDescent="0.3">
      <c r="DB2129" s="302" t="str">
        <f t="shared" si="258"/>
        <v>Prosjekt 9</v>
      </c>
    </row>
    <row r="2130" spans="106:106" x14ac:dyDescent="0.3">
      <c r="DB2130" s="302" t="str">
        <f t="shared" si="258"/>
        <v>Prosjekt 9</v>
      </c>
    </row>
    <row r="2131" spans="106:106" x14ac:dyDescent="0.3">
      <c r="DB2131" s="302" t="str">
        <f t="shared" si="258"/>
        <v>Prosjekt 9</v>
      </c>
    </row>
    <row r="2132" spans="106:106" x14ac:dyDescent="0.3">
      <c r="DB2132" s="302" t="str">
        <f t="shared" si="258"/>
        <v>Prosjekt 9</v>
      </c>
    </row>
    <row r="2133" spans="106:106" x14ac:dyDescent="0.3">
      <c r="DB2133" s="302" t="str">
        <f t="shared" si="258"/>
        <v>Prosjekt 9</v>
      </c>
    </row>
    <row r="2134" spans="106:106" x14ac:dyDescent="0.3">
      <c r="DB2134" s="302" t="str">
        <f t="shared" si="258"/>
        <v>Prosjekt 9</v>
      </c>
    </row>
    <row r="2135" spans="106:106" x14ac:dyDescent="0.3">
      <c r="DB2135" s="302" t="str">
        <f t="shared" si="258"/>
        <v>Prosjekt 9</v>
      </c>
    </row>
    <row r="2136" spans="106:106" x14ac:dyDescent="0.3">
      <c r="DB2136" s="302" t="str">
        <f t="shared" si="258"/>
        <v>Prosjekt 9</v>
      </c>
    </row>
    <row r="2137" spans="106:106" x14ac:dyDescent="0.3">
      <c r="DB2137" s="302" t="str">
        <f t="shared" si="258"/>
        <v>Prosjekt 9</v>
      </c>
    </row>
    <row r="2138" spans="106:106" x14ac:dyDescent="0.3">
      <c r="DB2138" s="302" t="str">
        <f t="shared" si="258"/>
        <v>Prosjekt 9</v>
      </c>
    </row>
    <row r="2139" spans="106:106" x14ac:dyDescent="0.3">
      <c r="DB2139" s="302" t="str">
        <f t="shared" si="258"/>
        <v>Prosjekt 9</v>
      </c>
    </row>
    <row r="2140" spans="106:106" x14ac:dyDescent="0.3">
      <c r="DB2140" s="302" t="str">
        <f t="shared" si="258"/>
        <v>Prosjekt 9</v>
      </c>
    </row>
    <row r="2141" spans="106:106" x14ac:dyDescent="0.3">
      <c r="DB2141" s="302" t="str">
        <f t="shared" si="258"/>
        <v>Prosjekt 9</v>
      </c>
    </row>
    <row r="2142" spans="106:106" x14ac:dyDescent="0.3">
      <c r="DB2142" s="302" t="str">
        <f t="shared" si="258"/>
        <v>Prosjekt 9</v>
      </c>
    </row>
    <row r="2143" spans="106:106" x14ac:dyDescent="0.3">
      <c r="DB2143" s="302" t="str">
        <f t="shared" si="258"/>
        <v>Prosjekt 9</v>
      </c>
    </row>
    <row r="2144" spans="106:106" x14ac:dyDescent="0.3">
      <c r="DB2144" s="302" t="str">
        <f t="shared" si="258"/>
        <v>Prosjekt 9</v>
      </c>
    </row>
    <row r="2145" spans="106:106" x14ac:dyDescent="0.3">
      <c r="DB2145" s="302" t="str">
        <f t="shared" si="258"/>
        <v>Prosjekt 9</v>
      </c>
    </row>
    <row r="2146" spans="106:106" x14ac:dyDescent="0.3">
      <c r="DB2146" s="302" t="str">
        <f t="shared" si="258"/>
        <v>Prosjekt 9</v>
      </c>
    </row>
    <row r="2147" spans="106:106" x14ac:dyDescent="0.3">
      <c r="DB2147" s="302" t="str">
        <f t="shared" si="258"/>
        <v>Prosjekt 9</v>
      </c>
    </row>
    <row r="2148" spans="106:106" x14ac:dyDescent="0.3">
      <c r="DB2148" s="302" t="str">
        <f t="shared" si="258"/>
        <v>Prosjekt 9</v>
      </c>
    </row>
    <row r="2149" spans="106:106" x14ac:dyDescent="0.3">
      <c r="DB2149" s="302" t="str">
        <f t="shared" si="258"/>
        <v>Prosjekt 9</v>
      </c>
    </row>
    <row r="2150" spans="106:106" x14ac:dyDescent="0.3">
      <c r="DB2150" s="302" t="str">
        <f t="shared" si="258"/>
        <v>Prosjekt 9</v>
      </c>
    </row>
    <row r="2151" spans="106:106" x14ac:dyDescent="0.3">
      <c r="DB2151" s="302" t="str">
        <f t="shared" si="258"/>
        <v>Prosjekt 9</v>
      </c>
    </row>
    <row r="2152" spans="106:106" x14ac:dyDescent="0.3">
      <c r="DB2152" s="302" t="str">
        <f t="shared" si="258"/>
        <v>Prosjekt 9</v>
      </c>
    </row>
    <row r="2153" spans="106:106" x14ac:dyDescent="0.3">
      <c r="DB2153" s="302" t="str">
        <f t="shared" si="258"/>
        <v>Prosjekt 9</v>
      </c>
    </row>
    <row r="2154" spans="106:106" x14ac:dyDescent="0.3">
      <c r="DB2154" s="302" t="str">
        <f t="shared" si="258"/>
        <v>Prosjekt 9</v>
      </c>
    </row>
    <row r="2155" spans="106:106" x14ac:dyDescent="0.3">
      <c r="DB2155" s="302" t="str">
        <f t="shared" si="258"/>
        <v>Prosjekt 9</v>
      </c>
    </row>
    <row r="2156" spans="106:106" x14ac:dyDescent="0.3">
      <c r="DB2156" s="302" t="str">
        <f t="shared" si="258"/>
        <v>Prosjekt 9</v>
      </c>
    </row>
    <row r="2157" spans="106:106" x14ac:dyDescent="0.3">
      <c r="DB2157" s="302" t="str">
        <f t="shared" si="258"/>
        <v>Prosjekt 9</v>
      </c>
    </row>
    <row r="2158" spans="106:106" x14ac:dyDescent="0.3">
      <c r="DB2158" s="302" t="str">
        <f t="shared" si="258"/>
        <v>Prosjekt 9</v>
      </c>
    </row>
    <row r="2159" spans="106:106" x14ac:dyDescent="0.3">
      <c r="DB2159" s="302" t="str">
        <f t="shared" si="258"/>
        <v>Prosjekt 9</v>
      </c>
    </row>
    <row r="2160" spans="106:106" x14ac:dyDescent="0.3">
      <c r="DB2160" s="302" t="str">
        <f t="shared" si="258"/>
        <v>Prosjekt 9</v>
      </c>
    </row>
    <row r="2161" spans="106:106" x14ac:dyDescent="0.3">
      <c r="DB2161" s="302" t="str">
        <f t="shared" si="258"/>
        <v>Prosjekt 9</v>
      </c>
    </row>
    <row r="2162" spans="106:106" x14ac:dyDescent="0.3">
      <c r="DB2162" s="302" t="str">
        <f t="shared" si="258"/>
        <v>Prosjekt 9</v>
      </c>
    </row>
    <row r="2163" spans="106:106" x14ac:dyDescent="0.3">
      <c r="DB2163" s="302" t="str">
        <f t="shared" si="258"/>
        <v>Prosjekt 9</v>
      </c>
    </row>
    <row r="2164" spans="106:106" x14ac:dyDescent="0.3">
      <c r="DB2164" s="302" t="str">
        <f t="shared" si="258"/>
        <v>Prosjekt 9</v>
      </c>
    </row>
    <row r="2165" spans="106:106" x14ac:dyDescent="0.3">
      <c r="DB2165" s="302" t="str">
        <f t="shared" si="258"/>
        <v>Prosjekt 9</v>
      </c>
    </row>
    <row r="2166" spans="106:106" x14ac:dyDescent="0.3">
      <c r="DB2166" s="302" t="str">
        <f t="shared" si="258"/>
        <v>Prosjekt 9</v>
      </c>
    </row>
    <row r="2167" spans="106:106" x14ac:dyDescent="0.3">
      <c r="DB2167" s="302" t="str">
        <f t="shared" si="258"/>
        <v>Prosjekt 9</v>
      </c>
    </row>
    <row r="2168" spans="106:106" x14ac:dyDescent="0.3">
      <c r="DB2168" s="302" t="str">
        <f t="shared" si="258"/>
        <v>Prosjekt 9</v>
      </c>
    </row>
    <row r="2169" spans="106:106" x14ac:dyDescent="0.3">
      <c r="DB2169" s="302" t="str">
        <f t="shared" si="258"/>
        <v>Prosjekt 9</v>
      </c>
    </row>
    <row r="2170" spans="106:106" x14ac:dyDescent="0.3">
      <c r="DB2170" s="302" t="str">
        <f t="shared" si="258"/>
        <v>Prosjekt 9</v>
      </c>
    </row>
    <row r="2171" spans="106:106" x14ac:dyDescent="0.3">
      <c r="DB2171" s="302" t="str">
        <f t="shared" si="258"/>
        <v>Prosjekt 9</v>
      </c>
    </row>
    <row r="2172" spans="106:106" x14ac:dyDescent="0.3">
      <c r="DB2172" s="302" t="str">
        <f t="shared" si="258"/>
        <v>Prosjekt 9</v>
      </c>
    </row>
    <row r="2173" spans="106:106" x14ac:dyDescent="0.3">
      <c r="DB2173" s="302" t="str">
        <f t="shared" si="258"/>
        <v>Prosjekt 9</v>
      </c>
    </row>
    <row r="2174" spans="106:106" x14ac:dyDescent="0.3">
      <c r="DB2174" s="302" t="str">
        <f t="shared" si="258"/>
        <v>Prosjekt 9</v>
      </c>
    </row>
    <row r="2175" spans="106:106" x14ac:dyDescent="0.3">
      <c r="DB2175" s="302" t="str">
        <f t="shared" si="258"/>
        <v>Prosjekt 9</v>
      </c>
    </row>
    <row r="2176" spans="106:106" x14ac:dyDescent="0.3">
      <c r="DB2176" s="302" t="str">
        <f t="shared" si="258"/>
        <v>Prosjekt 9</v>
      </c>
    </row>
    <row r="2177" spans="106:106" x14ac:dyDescent="0.3">
      <c r="DB2177" s="302" t="str">
        <f t="shared" si="258"/>
        <v>Prosjekt 9</v>
      </c>
    </row>
    <row r="2178" spans="106:106" x14ac:dyDescent="0.3">
      <c r="DB2178" s="302" t="str">
        <f t="shared" si="258"/>
        <v>Prosjekt 9</v>
      </c>
    </row>
    <row r="2179" spans="106:106" x14ac:dyDescent="0.3">
      <c r="DB2179" s="302" t="str">
        <f t="shared" si="258"/>
        <v>Prosjekt 9</v>
      </c>
    </row>
    <row r="2180" spans="106:106" x14ac:dyDescent="0.3">
      <c r="DB2180" s="302" t="str">
        <f t="shared" si="258"/>
        <v>Prosjekt 9</v>
      </c>
    </row>
    <row r="2181" spans="106:106" x14ac:dyDescent="0.3">
      <c r="DB2181" s="302" t="str">
        <f t="shared" ref="DB2181:DB2244" si="259">IF(CY2181="",DB2180,_xlfn.CONCAT($CY$2," ",CY2181))</f>
        <v>Prosjekt 9</v>
      </c>
    </row>
    <row r="2182" spans="106:106" x14ac:dyDescent="0.3">
      <c r="DB2182" s="302" t="str">
        <f t="shared" si="259"/>
        <v>Prosjekt 9</v>
      </c>
    </row>
    <row r="2183" spans="106:106" x14ac:dyDescent="0.3">
      <c r="DB2183" s="302" t="str">
        <f t="shared" si="259"/>
        <v>Prosjekt 9</v>
      </c>
    </row>
    <row r="2184" spans="106:106" x14ac:dyDescent="0.3">
      <c r="DB2184" s="302" t="str">
        <f t="shared" si="259"/>
        <v>Prosjekt 9</v>
      </c>
    </row>
    <row r="2185" spans="106:106" x14ac:dyDescent="0.3">
      <c r="DB2185" s="302" t="str">
        <f t="shared" si="259"/>
        <v>Prosjekt 9</v>
      </c>
    </row>
    <row r="2186" spans="106:106" x14ac:dyDescent="0.3">
      <c r="DB2186" s="302" t="str">
        <f t="shared" si="259"/>
        <v>Prosjekt 9</v>
      </c>
    </row>
    <row r="2187" spans="106:106" x14ac:dyDescent="0.3">
      <c r="DB2187" s="302" t="str">
        <f t="shared" si="259"/>
        <v>Prosjekt 9</v>
      </c>
    </row>
    <row r="2188" spans="106:106" x14ac:dyDescent="0.3">
      <c r="DB2188" s="302" t="str">
        <f t="shared" si="259"/>
        <v>Prosjekt 9</v>
      </c>
    </row>
    <row r="2189" spans="106:106" x14ac:dyDescent="0.3">
      <c r="DB2189" s="302" t="str">
        <f t="shared" si="259"/>
        <v>Prosjekt 9</v>
      </c>
    </row>
    <row r="2190" spans="106:106" x14ac:dyDescent="0.3">
      <c r="DB2190" s="302" t="str">
        <f t="shared" si="259"/>
        <v>Prosjekt 9</v>
      </c>
    </row>
    <row r="2191" spans="106:106" x14ac:dyDescent="0.3">
      <c r="DB2191" s="302" t="str">
        <f t="shared" si="259"/>
        <v>Prosjekt 9</v>
      </c>
    </row>
    <row r="2192" spans="106:106" x14ac:dyDescent="0.3">
      <c r="DB2192" s="302" t="str">
        <f t="shared" si="259"/>
        <v>Prosjekt 9</v>
      </c>
    </row>
    <row r="2193" spans="106:106" x14ac:dyDescent="0.3">
      <c r="DB2193" s="302" t="str">
        <f t="shared" si="259"/>
        <v>Prosjekt 9</v>
      </c>
    </row>
    <row r="2194" spans="106:106" x14ac:dyDescent="0.3">
      <c r="DB2194" s="302" t="str">
        <f t="shared" si="259"/>
        <v>Prosjekt 9</v>
      </c>
    </row>
    <row r="2195" spans="106:106" x14ac:dyDescent="0.3">
      <c r="DB2195" s="302" t="str">
        <f t="shared" si="259"/>
        <v>Prosjekt 9</v>
      </c>
    </row>
    <row r="2196" spans="106:106" x14ac:dyDescent="0.3">
      <c r="DB2196" s="302" t="str">
        <f t="shared" si="259"/>
        <v>Prosjekt 9</v>
      </c>
    </row>
    <row r="2197" spans="106:106" x14ac:dyDescent="0.3">
      <c r="DB2197" s="302" t="str">
        <f t="shared" si="259"/>
        <v>Prosjekt 9</v>
      </c>
    </row>
    <row r="2198" spans="106:106" x14ac:dyDescent="0.3">
      <c r="DB2198" s="302" t="str">
        <f t="shared" si="259"/>
        <v>Prosjekt 9</v>
      </c>
    </row>
    <row r="2199" spans="106:106" x14ac:dyDescent="0.3">
      <c r="DB2199" s="302" t="str">
        <f t="shared" si="259"/>
        <v>Prosjekt 9</v>
      </c>
    </row>
    <row r="2200" spans="106:106" x14ac:dyDescent="0.3">
      <c r="DB2200" s="302" t="str">
        <f t="shared" si="259"/>
        <v>Prosjekt 9</v>
      </c>
    </row>
    <row r="2201" spans="106:106" x14ac:dyDescent="0.3">
      <c r="DB2201" s="302" t="str">
        <f t="shared" si="259"/>
        <v>Prosjekt 9</v>
      </c>
    </row>
    <row r="2202" spans="106:106" x14ac:dyDescent="0.3">
      <c r="DB2202" s="302" t="str">
        <f t="shared" si="259"/>
        <v>Prosjekt 9</v>
      </c>
    </row>
    <row r="2203" spans="106:106" x14ac:dyDescent="0.3">
      <c r="DB2203" s="302" t="str">
        <f t="shared" si="259"/>
        <v>Prosjekt 9</v>
      </c>
    </row>
    <row r="2204" spans="106:106" x14ac:dyDescent="0.3">
      <c r="DB2204" s="302" t="str">
        <f t="shared" si="259"/>
        <v>Prosjekt 9</v>
      </c>
    </row>
    <row r="2205" spans="106:106" x14ac:dyDescent="0.3">
      <c r="DB2205" s="302" t="str">
        <f t="shared" si="259"/>
        <v>Prosjekt 9</v>
      </c>
    </row>
    <row r="2206" spans="106:106" x14ac:dyDescent="0.3">
      <c r="DB2206" s="302" t="str">
        <f t="shared" si="259"/>
        <v>Prosjekt 9</v>
      </c>
    </row>
    <row r="2207" spans="106:106" x14ac:dyDescent="0.3">
      <c r="DB2207" s="302" t="str">
        <f t="shared" si="259"/>
        <v>Prosjekt 9</v>
      </c>
    </row>
    <row r="2208" spans="106:106" x14ac:dyDescent="0.3">
      <c r="DB2208" s="302" t="str">
        <f t="shared" si="259"/>
        <v>Prosjekt 9</v>
      </c>
    </row>
    <row r="2209" spans="106:106" x14ac:dyDescent="0.3">
      <c r="DB2209" s="302" t="str">
        <f t="shared" si="259"/>
        <v>Prosjekt 9</v>
      </c>
    </row>
    <row r="2210" spans="106:106" x14ac:dyDescent="0.3">
      <c r="DB2210" s="302" t="str">
        <f t="shared" si="259"/>
        <v>Prosjekt 9</v>
      </c>
    </row>
    <row r="2211" spans="106:106" x14ac:dyDescent="0.3">
      <c r="DB2211" s="302" t="str">
        <f t="shared" si="259"/>
        <v>Prosjekt 9</v>
      </c>
    </row>
    <row r="2212" spans="106:106" x14ac:dyDescent="0.3">
      <c r="DB2212" s="302" t="str">
        <f t="shared" si="259"/>
        <v>Prosjekt 9</v>
      </c>
    </row>
    <row r="2213" spans="106:106" x14ac:dyDescent="0.3">
      <c r="DB2213" s="302" t="str">
        <f t="shared" si="259"/>
        <v>Prosjekt 9</v>
      </c>
    </row>
    <row r="2214" spans="106:106" x14ac:dyDescent="0.3">
      <c r="DB2214" s="302" t="str">
        <f t="shared" si="259"/>
        <v>Prosjekt 9</v>
      </c>
    </row>
    <row r="2215" spans="106:106" x14ac:dyDescent="0.3">
      <c r="DB2215" s="302" t="str">
        <f t="shared" si="259"/>
        <v>Prosjekt 9</v>
      </c>
    </row>
    <row r="2216" spans="106:106" x14ac:dyDescent="0.3">
      <c r="DB2216" s="302" t="str">
        <f t="shared" si="259"/>
        <v>Prosjekt 9</v>
      </c>
    </row>
    <row r="2217" spans="106:106" x14ac:dyDescent="0.3">
      <c r="DB2217" s="302" t="str">
        <f t="shared" si="259"/>
        <v>Prosjekt 9</v>
      </c>
    </row>
    <row r="2218" spans="106:106" x14ac:dyDescent="0.3">
      <c r="DB2218" s="302" t="str">
        <f t="shared" si="259"/>
        <v>Prosjekt 9</v>
      </c>
    </row>
    <row r="2219" spans="106:106" x14ac:dyDescent="0.3">
      <c r="DB2219" s="302" t="str">
        <f t="shared" si="259"/>
        <v>Prosjekt 9</v>
      </c>
    </row>
    <row r="2220" spans="106:106" x14ac:dyDescent="0.3">
      <c r="DB2220" s="302" t="str">
        <f t="shared" si="259"/>
        <v>Prosjekt 9</v>
      </c>
    </row>
    <row r="2221" spans="106:106" x14ac:dyDescent="0.3">
      <c r="DB2221" s="302" t="str">
        <f t="shared" si="259"/>
        <v>Prosjekt 9</v>
      </c>
    </row>
    <row r="2222" spans="106:106" x14ac:dyDescent="0.3">
      <c r="DB2222" s="302" t="str">
        <f t="shared" si="259"/>
        <v>Prosjekt 9</v>
      </c>
    </row>
    <row r="2223" spans="106:106" x14ac:dyDescent="0.3">
      <c r="DB2223" s="302" t="str">
        <f t="shared" si="259"/>
        <v>Prosjekt 9</v>
      </c>
    </row>
    <row r="2224" spans="106:106" x14ac:dyDescent="0.3">
      <c r="DB2224" s="302" t="str">
        <f t="shared" si="259"/>
        <v>Prosjekt 9</v>
      </c>
    </row>
    <row r="2225" spans="106:106" x14ac:dyDescent="0.3">
      <c r="DB2225" s="302" t="str">
        <f t="shared" si="259"/>
        <v>Prosjekt 9</v>
      </c>
    </row>
    <row r="2226" spans="106:106" x14ac:dyDescent="0.3">
      <c r="DB2226" s="302" t="str">
        <f t="shared" si="259"/>
        <v>Prosjekt 9</v>
      </c>
    </row>
    <row r="2227" spans="106:106" x14ac:dyDescent="0.3">
      <c r="DB2227" s="302" t="str">
        <f t="shared" si="259"/>
        <v>Prosjekt 9</v>
      </c>
    </row>
    <row r="2228" spans="106:106" x14ac:dyDescent="0.3">
      <c r="DB2228" s="302" t="str">
        <f t="shared" si="259"/>
        <v>Prosjekt 9</v>
      </c>
    </row>
    <row r="2229" spans="106:106" x14ac:dyDescent="0.3">
      <c r="DB2229" s="302" t="str">
        <f t="shared" si="259"/>
        <v>Prosjekt 9</v>
      </c>
    </row>
    <row r="2230" spans="106:106" x14ac:dyDescent="0.3">
      <c r="DB2230" s="302" t="str">
        <f t="shared" si="259"/>
        <v>Prosjekt 9</v>
      </c>
    </row>
    <row r="2231" spans="106:106" x14ac:dyDescent="0.3">
      <c r="DB2231" s="302" t="str">
        <f t="shared" si="259"/>
        <v>Prosjekt 9</v>
      </c>
    </row>
    <row r="2232" spans="106:106" x14ac:dyDescent="0.3">
      <c r="DB2232" s="302" t="str">
        <f t="shared" si="259"/>
        <v>Prosjekt 9</v>
      </c>
    </row>
    <row r="2233" spans="106:106" x14ac:dyDescent="0.3">
      <c r="DB2233" s="302" t="str">
        <f t="shared" si="259"/>
        <v>Prosjekt 9</v>
      </c>
    </row>
    <row r="2234" spans="106:106" x14ac:dyDescent="0.3">
      <c r="DB2234" s="302" t="str">
        <f t="shared" si="259"/>
        <v>Prosjekt 9</v>
      </c>
    </row>
    <row r="2235" spans="106:106" x14ac:dyDescent="0.3">
      <c r="DB2235" s="302" t="str">
        <f t="shared" si="259"/>
        <v>Prosjekt 9</v>
      </c>
    </row>
    <row r="2236" spans="106:106" x14ac:dyDescent="0.3">
      <c r="DB2236" s="302" t="str">
        <f t="shared" si="259"/>
        <v>Prosjekt 9</v>
      </c>
    </row>
    <row r="2237" spans="106:106" x14ac:dyDescent="0.3">
      <c r="DB2237" s="302" t="str">
        <f t="shared" si="259"/>
        <v>Prosjekt 9</v>
      </c>
    </row>
    <row r="2238" spans="106:106" x14ac:dyDescent="0.3">
      <c r="DB2238" s="302" t="str">
        <f t="shared" si="259"/>
        <v>Prosjekt 9</v>
      </c>
    </row>
    <row r="2239" spans="106:106" x14ac:dyDescent="0.3">
      <c r="DB2239" s="302" t="str">
        <f t="shared" si="259"/>
        <v>Prosjekt 9</v>
      </c>
    </row>
    <row r="2240" spans="106:106" x14ac:dyDescent="0.3">
      <c r="DB2240" s="302" t="str">
        <f t="shared" si="259"/>
        <v>Prosjekt 9</v>
      </c>
    </row>
    <row r="2241" spans="106:106" x14ac:dyDescent="0.3">
      <c r="DB2241" s="302" t="str">
        <f t="shared" si="259"/>
        <v>Prosjekt 9</v>
      </c>
    </row>
    <row r="2242" spans="106:106" x14ac:dyDescent="0.3">
      <c r="DB2242" s="302" t="str">
        <f t="shared" si="259"/>
        <v>Prosjekt 9</v>
      </c>
    </row>
    <row r="2243" spans="106:106" x14ac:dyDescent="0.3">
      <c r="DB2243" s="302" t="str">
        <f t="shared" si="259"/>
        <v>Prosjekt 9</v>
      </c>
    </row>
    <row r="2244" spans="106:106" x14ac:dyDescent="0.3">
      <c r="DB2244" s="302" t="str">
        <f t="shared" si="259"/>
        <v>Prosjekt 9</v>
      </c>
    </row>
    <row r="2245" spans="106:106" x14ac:dyDescent="0.3">
      <c r="DB2245" s="302" t="str">
        <f t="shared" ref="DB2245:DB2308" si="260">IF(CY2245="",DB2244,_xlfn.CONCAT($CY$2," ",CY2245))</f>
        <v>Prosjekt 9</v>
      </c>
    </row>
    <row r="2246" spans="106:106" x14ac:dyDescent="0.3">
      <c r="DB2246" s="302" t="str">
        <f t="shared" si="260"/>
        <v>Prosjekt 9</v>
      </c>
    </row>
    <row r="2247" spans="106:106" x14ac:dyDescent="0.3">
      <c r="DB2247" s="302" t="str">
        <f t="shared" si="260"/>
        <v>Prosjekt 9</v>
      </c>
    </row>
    <row r="2248" spans="106:106" x14ac:dyDescent="0.3">
      <c r="DB2248" s="302" t="str">
        <f t="shared" si="260"/>
        <v>Prosjekt 9</v>
      </c>
    </row>
    <row r="2249" spans="106:106" x14ac:dyDescent="0.3">
      <c r="DB2249" s="302" t="str">
        <f t="shared" si="260"/>
        <v>Prosjekt 9</v>
      </c>
    </row>
    <row r="2250" spans="106:106" x14ac:dyDescent="0.3">
      <c r="DB2250" s="302" t="str">
        <f t="shared" si="260"/>
        <v>Prosjekt 9</v>
      </c>
    </row>
    <row r="2251" spans="106:106" x14ac:dyDescent="0.3">
      <c r="DB2251" s="302" t="str">
        <f t="shared" si="260"/>
        <v>Prosjekt 9</v>
      </c>
    </row>
    <row r="2252" spans="106:106" x14ac:dyDescent="0.3">
      <c r="DB2252" s="302" t="str">
        <f t="shared" si="260"/>
        <v>Prosjekt 9</v>
      </c>
    </row>
    <row r="2253" spans="106:106" x14ac:dyDescent="0.3">
      <c r="DB2253" s="302" t="str">
        <f t="shared" si="260"/>
        <v>Prosjekt 9</v>
      </c>
    </row>
    <row r="2254" spans="106:106" x14ac:dyDescent="0.3">
      <c r="DB2254" s="302" t="str">
        <f t="shared" si="260"/>
        <v>Prosjekt 9</v>
      </c>
    </row>
    <row r="2255" spans="106:106" x14ac:dyDescent="0.3">
      <c r="DB2255" s="302" t="str">
        <f t="shared" si="260"/>
        <v>Prosjekt 9</v>
      </c>
    </row>
    <row r="2256" spans="106:106" x14ac:dyDescent="0.3">
      <c r="DB2256" s="302" t="str">
        <f t="shared" si="260"/>
        <v>Prosjekt 9</v>
      </c>
    </row>
    <row r="2257" spans="106:106" x14ac:dyDescent="0.3">
      <c r="DB2257" s="302" t="str">
        <f t="shared" si="260"/>
        <v>Prosjekt 9</v>
      </c>
    </row>
    <row r="2258" spans="106:106" x14ac:dyDescent="0.3">
      <c r="DB2258" s="302" t="str">
        <f t="shared" si="260"/>
        <v>Prosjekt 9</v>
      </c>
    </row>
    <row r="2259" spans="106:106" x14ac:dyDescent="0.3">
      <c r="DB2259" s="302" t="str">
        <f t="shared" si="260"/>
        <v>Prosjekt 9</v>
      </c>
    </row>
    <row r="2260" spans="106:106" x14ac:dyDescent="0.3">
      <c r="DB2260" s="302" t="str">
        <f t="shared" si="260"/>
        <v>Prosjekt 9</v>
      </c>
    </row>
    <row r="2261" spans="106:106" x14ac:dyDescent="0.3">
      <c r="DB2261" s="302" t="str">
        <f t="shared" si="260"/>
        <v>Prosjekt 9</v>
      </c>
    </row>
    <row r="2262" spans="106:106" x14ac:dyDescent="0.3">
      <c r="DB2262" s="302" t="str">
        <f t="shared" si="260"/>
        <v>Prosjekt 9</v>
      </c>
    </row>
    <row r="2263" spans="106:106" x14ac:dyDescent="0.3">
      <c r="DB2263" s="302" t="str">
        <f t="shared" si="260"/>
        <v>Prosjekt 9</v>
      </c>
    </row>
    <row r="2264" spans="106:106" x14ac:dyDescent="0.3">
      <c r="DB2264" s="302" t="str">
        <f t="shared" si="260"/>
        <v>Prosjekt 9</v>
      </c>
    </row>
    <row r="2265" spans="106:106" x14ac:dyDescent="0.3">
      <c r="DB2265" s="302" t="str">
        <f t="shared" si="260"/>
        <v>Prosjekt 9</v>
      </c>
    </row>
    <row r="2266" spans="106:106" x14ac:dyDescent="0.3">
      <c r="DB2266" s="302" t="str">
        <f t="shared" si="260"/>
        <v>Prosjekt 9</v>
      </c>
    </row>
    <row r="2267" spans="106:106" x14ac:dyDescent="0.3">
      <c r="DB2267" s="302" t="str">
        <f t="shared" si="260"/>
        <v>Prosjekt 9</v>
      </c>
    </row>
    <row r="2268" spans="106:106" x14ac:dyDescent="0.3">
      <c r="DB2268" s="302" t="str">
        <f t="shared" si="260"/>
        <v>Prosjekt 9</v>
      </c>
    </row>
    <row r="2269" spans="106:106" x14ac:dyDescent="0.3">
      <c r="DB2269" s="302" t="str">
        <f t="shared" si="260"/>
        <v>Prosjekt 9</v>
      </c>
    </row>
    <row r="2270" spans="106:106" x14ac:dyDescent="0.3">
      <c r="DB2270" s="302" t="str">
        <f t="shared" si="260"/>
        <v>Prosjekt 9</v>
      </c>
    </row>
    <row r="2271" spans="106:106" x14ac:dyDescent="0.3">
      <c r="DB2271" s="302" t="str">
        <f t="shared" si="260"/>
        <v>Prosjekt 9</v>
      </c>
    </row>
    <row r="2272" spans="106:106" x14ac:dyDescent="0.3">
      <c r="DB2272" s="302" t="str">
        <f t="shared" si="260"/>
        <v>Prosjekt 9</v>
      </c>
    </row>
    <row r="2273" spans="106:106" x14ac:dyDescent="0.3">
      <c r="DB2273" s="302" t="str">
        <f t="shared" si="260"/>
        <v>Prosjekt 9</v>
      </c>
    </row>
    <row r="2274" spans="106:106" x14ac:dyDescent="0.3">
      <c r="DB2274" s="302" t="str">
        <f t="shared" si="260"/>
        <v>Prosjekt 9</v>
      </c>
    </row>
    <row r="2275" spans="106:106" x14ac:dyDescent="0.3">
      <c r="DB2275" s="302" t="str">
        <f t="shared" si="260"/>
        <v>Prosjekt 9</v>
      </c>
    </row>
    <row r="2276" spans="106:106" x14ac:dyDescent="0.3">
      <c r="DB2276" s="302" t="str">
        <f t="shared" si="260"/>
        <v>Prosjekt 9</v>
      </c>
    </row>
    <row r="2277" spans="106:106" x14ac:dyDescent="0.3">
      <c r="DB2277" s="302" t="str">
        <f t="shared" si="260"/>
        <v>Prosjekt 9</v>
      </c>
    </row>
    <row r="2278" spans="106:106" x14ac:dyDescent="0.3">
      <c r="DB2278" s="302" t="str">
        <f t="shared" si="260"/>
        <v>Prosjekt 9</v>
      </c>
    </row>
    <row r="2279" spans="106:106" x14ac:dyDescent="0.3">
      <c r="DB2279" s="302" t="str">
        <f t="shared" si="260"/>
        <v>Prosjekt 9</v>
      </c>
    </row>
    <row r="2280" spans="106:106" x14ac:dyDescent="0.3">
      <c r="DB2280" s="302" t="str">
        <f t="shared" si="260"/>
        <v>Prosjekt 9</v>
      </c>
    </row>
    <row r="2281" spans="106:106" x14ac:dyDescent="0.3">
      <c r="DB2281" s="302" t="str">
        <f t="shared" si="260"/>
        <v>Prosjekt 9</v>
      </c>
    </row>
    <row r="2282" spans="106:106" x14ac:dyDescent="0.3">
      <c r="DB2282" s="302" t="str">
        <f t="shared" si="260"/>
        <v>Prosjekt 9</v>
      </c>
    </row>
    <row r="2283" spans="106:106" x14ac:dyDescent="0.3">
      <c r="DB2283" s="302" t="str">
        <f t="shared" si="260"/>
        <v>Prosjekt 9</v>
      </c>
    </row>
    <row r="2284" spans="106:106" x14ac:dyDescent="0.3">
      <c r="DB2284" s="302" t="str">
        <f t="shared" si="260"/>
        <v>Prosjekt 9</v>
      </c>
    </row>
    <row r="2285" spans="106:106" x14ac:dyDescent="0.3">
      <c r="DB2285" s="302" t="str">
        <f t="shared" si="260"/>
        <v>Prosjekt 9</v>
      </c>
    </row>
    <row r="2286" spans="106:106" x14ac:dyDescent="0.3">
      <c r="DB2286" s="302" t="str">
        <f t="shared" si="260"/>
        <v>Prosjekt 9</v>
      </c>
    </row>
    <row r="2287" spans="106:106" x14ac:dyDescent="0.3">
      <c r="DB2287" s="302" t="str">
        <f t="shared" si="260"/>
        <v>Prosjekt 9</v>
      </c>
    </row>
    <row r="2288" spans="106:106" x14ac:dyDescent="0.3">
      <c r="DB2288" s="302" t="str">
        <f t="shared" si="260"/>
        <v>Prosjekt 9</v>
      </c>
    </row>
    <row r="2289" spans="106:106" x14ac:dyDescent="0.3">
      <c r="DB2289" s="302" t="str">
        <f t="shared" si="260"/>
        <v>Prosjekt 9</v>
      </c>
    </row>
    <row r="2290" spans="106:106" x14ac:dyDescent="0.3">
      <c r="DB2290" s="302" t="str">
        <f t="shared" si="260"/>
        <v>Prosjekt 9</v>
      </c>
    </row>
    <row r="2291" spans="106:106" x14ac:dyDescent="0.3">
      <c r="DB2291" s="302" t="str">
        <f t="shared" si="260"/>
        <v>Prosjekt 9</v>
      </c>
    </row>
    <row r="2292" spans="106:106" x14ac:dyDescent="0.3">
      <c r="DB2292" s="302" t="str">
        <f t="shared" si="260"/>
        <v>Prosjekt 9</v>
      </c>
    </row>
    <row r="2293" spans="106:106" x14ac:dyDescent="0.3">
      <c r="DB2293" s="302" t="str">
        <f t="shared" si="260"/>
        <v>Prosjekt 9</v>
      </c>
    </row>
    <row r="2294" spans="106:106" x14ac:dyDescent="0.3">
      <c r="DB2294" s="302" t="str">
        <f t="shared" si="260"/>
        <v>Prosjekt 9</v>
      </c>
    </row>
    <row r="2295" spans="106:106" x14ac:dyDescent="0.3">
      <c r="DB2295" s="302" t="str">
        <f t="shared" si="260"/>
        <v>Prosjekt 9</v>
      </c>
    </row>
    <row r="2296" spans="106:106" x14ac:dyDescent="0.3">
      <c r="DB2296" s="302" t="str">
        <f t="shared" si="260"/>
        <v>Prosjekt 9</v>
      </c>
    </row>
    <row r="2297" spans="106:106" x14ac:dyDescent="0.3">
      <c r="DB2297" s="302" t="str">
        <f t="shared" si="260"/>
        <v>Prosjekt 9</v>
      </c>
    </row>
    <row r="2298" spans="106:106" x14ac:dyDescent="0.3">
      <c r="DB2298" s="302" t="str">
        <f t="shared" si="260"/>
        <v>Prosjekt 9</v>
      </c>
    </row>
    <row r="2299" spans="106:106" x14ac:dyDescent="0.3">
      <c r="DB2299" s="302" t="str">
        <f t="shared" si="260"/>
        <v>Prosjekt 9</v>
      </c>
    </row>
    <row r="2300" spans="106:106" x14ac:dyDescent="0.3">
      <c r="DB2300" s="302" t="str">
        <f t="shared" si="260"/>
        <v>Prosjekt 9</v>
      </c>
    </row>
    <row r="2301" spans="106:106" x14ac:dyDescent="0.3">
      <c r="DB2301" s="302" t="str">
        <f t="shared" si="260"/>
        <v>Prosjekt 9</v>
      </c>
    </row>
    <row r="2302" spans="106:106" x14ac:dyDescent="0.3">
      <c r="DB2302" s="302" t="str">
        <f t="shared" si="260"/>
        <v>Prosjekt 9</v>
      </c>
    </row>
    <row r="2303" spans="106:106" x14ac:dyDescent="0.3">
      <c r="DB2303" s="302" t="str">
        <f t="shared" si="260"/>
        <v>Prosjekt 9</v>
      </c>
    </row>
    <row r="2304" spans="106:106" x14ac:dyDescent="0.3">
      <c r="DB2304" s="302" t="str">
        <f t="shared" si="260"/>
        <v>Prosjekt 9</v>
      </c>
    </row>
    <row r="2305" spans="106:106" x14ac:dyDescent="0.3">
      <c r="DB2305" s="302" t="str">
        <f t="shared" si="260"/>
        <v>Prosjekt 9</v>
      </c>
    </row>
    <row r="2306" spans="106:106" x14ac:dyDescent="0.3">
      <c r="DB2306" s="302" t="str">
        <f t="shared" si="260"/>
        <v>Prosjekt 9</v>
      </c>
    </row>
    <row r="2307" spans="106:106" x14ac:dyDescent="0.3">
      <c r="DB2307" s="302" t="str">
        <f t="shared" si="260"/>
        <v>Prosjekt 9</v>
      </c>
    </row>
    <row r="2308" spans="106:106" x14ac:dyDescent="0.3">
      <c r="DB2308" s="302" t="str">
        <f t="shared" si="260"/>
        <v>Prosjekt 9</v>
      </c>
    </row>
    <row r="2309" spans="106:106" x14ac:dyDescent="0.3">
      <c r="DB2309" s="302" t="str">
        <f t="shared" ref="DB2309:DB2372" si="261">IF(CY2309="",DB2308,_xlfn.CONCAT($CY$2," ",CY2309))</f>
        <v>Prosjekt 9</v>
      </c>
    </row>
    <row r="2310" spans="106:106" x14ac:dyDescent="0.3">
      <c r="DB2310" s="302" t="str">
        <f t="shared" si="261"/>
        <v>Prosjekt 9</v>
      </c>
    </row>
    <row r="2311" spans="106:106" x14ac:dyDescent="0.3">
      <c r="DB2311" s="302" t="str">
        <f t="shared" si="261"/>
        <v>Prosjekt 9</v>
      </c>
    </row>
    <row r="2312" spans="106:106" x14ac:dyDescent="0.3">
      <c r="DB2312" s="302" t="str">
        <f t="shared" si="261"/>
        <v>Prosjekt 9</v>
      </c>
    </row>
    <row r="2313" spans="106:106" x14ac:dyDescent="0.3">
      <c r="DB2313" s="302" t="str">
        <f t="shared" si="261"/>
        <v>Prosjekt 9</v>
      </c>
    </row>
    <row r="2314" spans="106:106" x14ac:dyDescent="0.3">
      <c r="DB2314" s="302" t="str">
        <f t="shared" si="261"/>
        <v>Prosjekt 9</v>
      </c>
    </row>
    <row r="2315" spans="106:106" x14ac:dyDescent="0.3">
      <c r="DB2315" s="302" t="str">
        <f t="shared" si="261"/>
        <v>Prosjekt 9</v>
      </c>
    </row>
    <row r="2316" spans="106:106" x14ac:dyDescent="0.3">
      <c r="DB2316" s="302" t="str">
        <f t="shared" si="261"/>
        <v>Prosjekt 9</v>
      </c>
    </row>
    <row r="2317" spans="106:106" x14ac:dyDescent="0.3">
      <c r="DB2317" s="302" t="str">
        <f t="shared" si="261"/>
        <v>Prosjekt 9</v>
      </c>
    </row>
    <row r="2318" spans="106:106" x14ac:dyDescent="0.3">
      <c r="DB2318" s="302" t="str">
        <f t="shared" si="261"/>
        <v>Prosjekt 9</v>
      </c>
    </row>
    <row r="2319" spans="106:106" x14ac:dyDescent="0.3">
      <c r="DB2319" s="302" t="str">
        <f t="shared" si="261"/>
        <v>Prosjekt 9</v>
      </c>
    </row>
    <row r="2320" spans="106:106" x14ac:dyDescent="0.3">
      <c r="DB2320" s="302" t="str">
        <f t="shared" si="261"/>
        <v>Prosjekt 9</v>
      </c>
    </row>
    <row r="2321" spans="106:106" x14ac:dyDescent="0.3">
      <c r="DB2321" s="302" t="str">
        <f t="shared" si="261"/>
        <v>Prosjekt 9</v>
      </c>
    </row>
    <row r="2322" spans="106:106" x14ac:dyDescent="0.3">
      <c r="DB2322" s="302" t="str">
        <f t="shared" si="261"/>
        <v>Prosjekt 9</v>
      </c>
    </row>
    <row r="2323" spans="106:106" x14ac:dyDescent="0.3">
      <c r="DB2323" s="302" t="str">
        <f t="shared" si="261"/>
        <v>Prosjekt 9</v>
      </c>
    </row>
    <row r="2324" spans="106:106" x14ac:dyDescent="0.3">
      <c r="DB2324" s="302" t="str">
        <f t="shared" si="261"/>
        <v>Prosjekt 9</v>
      </c>
    </row>
    <row r="2325" spans="106:106" x14ac:dyDescent="0.3">
      <c r="DB2325" s="302" t="str">
        <f t="shared" si="261"/>
        <v>Prosjekt 9</v>
      </c>
    </row>
    <row r="2326" spans="106:106" x14ac:dyDescent="0.3">
      <c r="DB2326" s="302" t="str">
        <f t="shared" si="261"/>
        <v>Prosjekt 9</v>
      </c>
    </row>
    <row r="2327" spans="106:106" x14ac:dyDescent="0.3">
      <c r="DB2327" s="302" t="str">
        <f t="shared" si="261"/>
        <v>Prosjekt 9</v>
      </c>
    </row>
    <row r="2328" spans="106:106" x14ac:dyDescent="0.3">
      <c r="DB2328" s="302" t="str">
        <f t="shared" si="261"/>
        <v>Prosjekt 9</v>
      </c>
    </row>
    <row r="2329" spans="106:106" x14ac:dyDescent="0.3">
      <c r="DB2329" s="302" t="str">
        <f t="shared" si="261"/>
        <v>Prosjekt 9</v>
      </c>
    </row>
    <row r="2330" spans="106:106" x14ac:dyDescent="0.3">
      <c r="DB2330" s="302" t="str">
        <f t="shared" si="261"/>
        <v>Prosjekt 9</v>
      </c>
    </row>
    <row r="2331" spans="106:106" x14ac:dyDescent="0.3">
      <c r="DB2331" s="302" t="str">
        <f t="shared" si="261"/>
        <v>Prosjekt 9</v>
      </c>
    </row>
    <row r="2332" spans="106:106" x14ac:dyDescent="0.3">
      <c r="DB2332" s="302" t="str">
        <f t="shared" si="261"/>
        <v>Prosjekt 9</v>
      </c>
    </row>
    <row r="2333" spans="106:106" x14ac:dyDescent="0.3">
      <c r="DB2333" s="302" t="str">
        <f t="shared" si="261"/>
        <v>Prosjekt 9</v>
      </c>
    </row>
    <row r="2334" spans="106:106" x14ac:dyDescent="0.3">
      <c r="DB2334" s="302" t="str">
        <f t="shared" si="261"/>
        <v>Prosjekt 9</v>
      </c>
    </row>
    <row r="2335" spans="106:106" x14ac:dyDescent="0.3">
      <c r="DB2335" s="302" t="str">
        <f t="shared" si="261"/>
        <v>Prosjekt 9</v>
      </c>
    </row>
    <row r="2336" spans="106:106" x14ac:dyDescent="0.3">
      <c r="DB2336" s="302" t="str">
        <f t="shared" si="261"/>
        <v>Prosjekt 9</v>
      </c>
    </row>
    <row r="2337" spans="106:106" x14ac:dyDescent="0.3">
      <c r="DB2337" s="302" t="str">
        <f t="shared" si="261"/>
        <v>Prosjekt 9</v>
      </c>
    </row>
    <row r="2338" spans="106:106" x14ac:dyDescent="0.3">
      <c r="DB2338" s="302" t="str">
        <f t="shared" si="261"/>
        <v>Prosjekt 9</v>
      </c>
    </row>
    <row r="2339" spans="106:106" x14ac:dyDescent="0.3">
      <c r="DB2339" s="302" t="str">
        <f t="shared" si="261"/>
        <v>Prosjekt 9</v>
      </c>
    </row>
    <row r="2340" spans="106:106" x14ac:dyDescent="0.3">
      <c r="DB2340" s="302" t="str">
        <f t="shared" si="261"/>
        <v>Prosjekt 9</v>
      </c>
    </row>
    <row r="2341" spans="106:106" x14ac:dyDescent="0.3">
      <c r="DB2341" s="302" t="str">
        <f t="shared" si="261"/>
        <v>Prosjekt 9</v>
      </c>
    </row>
    <row r="2342" spans="106:106" x14ac:dyDescent="0.3">
      <c r="DB2342" s="302" t="str">
        <f t="shared" si="261"/>
        <v>Prosjekt 9</v>
      </c>
    </row>
    <row r="2343" spans="106:106" x14ac:dyDescent="0.3">
      <c r="DB2343" s="302" t="str">
        <f t="shared" si="261"/>
        <v>Prosjekt 9</v>
      </c>
    </row>
    <row r="2344" spans="106:106" x14ac:dyDescent="0.3">
      <c r="DB2344" s="302" t="str">
        <f t="shared" si="261"/>
        <v>Prosjekt 9</v>
      </c>
    </row>
    <row r="2345" spans="106:106" x14ac:dyDescent="0.3">
      <c r="DB2345" s="302" t="str">
        <f t="shared" si="261"/>
        <v>Prosjekt 9</v>
      </c>
    </row>
    <row r="2346" spans="106:106" x14ac:dyDescent="0.3">
      <c r="DB2346" s="302" t="str">
        <f t="shared" si="261"/>
        <v>Prosjekt 9</v>
      </c>
    </row>
    <row r="2347" spans="106:106" x14ac:dyDescent="0.3">
      <c r="DB2347" s="302" t="str">
        <f t="shared" si="261"/>
        <v>Prosjekt 9</v>
      </c>
    </row>
    <row r="2348" spans="106:106" x14ac:dyDescent="0.3">
      <c r="DB2348" s="302" t="str">
        <f t="shared" si="261"/>
        <v>Prosjekt 9</v>
      </c>
    </row>
    <row r="2349" spans="106:106" x14ac:dyDescent="0.3">
      <c r="DB2349" s="302" t="str">
        <f t="shared" si="261"/>
        <v>Prosjekt 9</v>
      </c>
    </row>
    <row r="2350" spans="106:106" x14ac:dyDescent="0.3">
      <c r="DB2350" s="302" t="str">
        <f t="shared" si="261"/>
        <v>Prosjekt 9</v>
      </c>
    </row>
    <row r="2351" spans="106:106" x14ac:dyDescent="0.3">
      <c r="DB2351" s="302" t="str">
        <f t="shared" si="261"/>
        <v>Prosjekt 9</v>
      </c>
    </row>
    <row r="2352" spans="106:106" x14ac:dyDescent="0.3">
      <c r="DB2352" s="302" t="str">
        <f t="shared" si="261"/>
        <v>Prosjekt 9</v>
      </c>
    </row>
    <row r="2353" spans="106:106" x14ac:dyDescent="0.3">
      <c r="DB2353" s="302" t="str">
        <f t="shared" si="261"/>
        <v>Prosjekt 9</v>
      </c>
    </row>
    <row r="2354" spans="106:106" x14ac:dyDescent="0.3">
      <c r="DB2354" s="302" t="str">
        <f t="shared" si="261"/>
        <v>Prosjekt 9</v>
      </c>
    </row>
    <row r="2355" spans="106:106" x14ac:dyDescent="0.3">
      <c r="DB2355" s="302" t="str">
        <f t="shared" si="261"/>
        <v>Prosjekt 9</v>
      </c>
    </row>
    <row r="2356" spans="106:106" x14ac:dyDescent="0.3">
      <c r="DB2356" s="302" t="str">
        <f t="shared" si="261"/>
        <v>Prosjekt 9</v>
      </c>
    </row>
    <row r="2357" spans="106:106" x14ac:dyDescent="0.3">
      <c r="DB2357" s="302" t="str">
        <f t="shared" si="261"/>
        <v>Prosjekt 9</v>
      </c>
    </row>
    <row r="2358" spans="106:106" x14ac:dyDescent="0.3">
      <c r="DB2358" s="302" t="str">
        <f t="shared" si="261"/>
        <v>Prosjekt 9</v>
      </c>
    </row>
    <row r="2359" spans="106:106" x14ac:dyDescent="0.3">
      <c r="DB2359" s="302" t="str">
        <f t="shared" si="261"/>
        <v>Prosjekt 9</v>
      </c>
    </row>
    <row r="2360" spans="106:106" x14ac:dyDescent="0.3">
      <c r="DB2360" s="302" t="str">
        <f t="shared" si="261"/>
        <v>Prosjekt 9</v>
      </c>
    </row>
    <row r="2361" spans="106:106" x14ac:dyDescent="0.3">
      <c r="DB2361" s="302" t="str">
        <f t="shared" si="261"/>
        <v>Prosjekt 9</v>
      </c>
    </row>
    <row r="2362" spans="106:106" x14ac:dyDescent="0.3">
      <c r="DB2362" s="302" t="str">
        <f t="shared" si="261"/>
        <v>Prosjekt 9</v>
      </c>
    </row>
    <row r="2363" spans="106:106" x14ac:dyDescent="0.3">
      <c r="DB2363" s="302" t="str">
        <f t="shared" si="261"/>
        <v>Prosjekt 9</v>
      </c>
    </row>
    <row r="2364" spans="106:106" x14ac:dyDescent="0.3">
      <c r="DB2364" s="302" t="str">
        <f t="shared" si="261"/>
        <v>Prosjekt 9</v>
      </c>
    </row>
    <row r="2365" spans="106:106" x14ac:dyDescent="0.3">
      <c r="DB2365" s="302" t="str">
        <f t="shared" si="261"/>
        <v>Prosjekt 9</v>
      </c>
    </row>
    <row r="2366" spans="106:106" x14ac:dyDescent="0.3">
      <c r="DB2366" s="302" t="str">
        <f t="shared" si="261"/>
        <v>Prosjekt 9</v>
      </c>
    </row>
    <row r="2367" spans="106:106" x14ac:dyDescent="0.3">
      <c r="DB2367" s="302" t="str">
        <f t="shared" si="261"/>
        <v>Prosjekt 9</v>
      </c>
    </row>
    <row r="2368" spans="106:106" x14ac:dyDescent="0.3">
      <c r="DB2368" s="302" t="str">
        <f t="shared" si="261"/>
        <v>Prosjekt 9</v>
      </c>
    </row>
    <row r="2369" spans="106:106" x14ac:dyDescent="0.3">
      <c r="DB2369" s="302" t="str">
        <f t="shared" si="261"/>
        <v>Prosjekt 9</v>
      </c>
    </row>
    <row r="2370" spans="106:106" x14ac:dyDescent="0.3">
      <c r="DB2370" s="302" t="str">
        <f t="shared" si="261"/>
        <v>Prosjekt 9</v>
      </c>
    </row>
    <row r="2371" spans="106:106" x14ac:dyDescent="0.3">
      <c r="DB2371" s="302" t="str">
        <f t="shared" si="261"/>
        <v>Prosjekt 9</v>
      </c>
    </row>
    <row r="2372" spans="106:106" x14ac:dyDescent="0.3">
      <c r="DB2372" s="302" t="str">
        <f t="shared" si="261"/>
        <v>Prosjekt 9</v>
      </c>
    </row>
    <row r="2373" spans="106:106" x14ac:dyDescent="0.3">
      <c r="DB2373" s="302" t="str">
        <f t="shared" ref="DB2373:DB2436" si="262">IF(CY2373="",DB2372,_xlfn.CONCAT($CY$2," ",CY2373))</f>
        <v>Prosjekt 9</v>
      </c>
    </row>
    <row r="2374" spans="106:106" x14ac:dyDescent="0.3">
      <c r="DB2374" s="302" t="str">
        <f t="shared" si="262"/>
        <v>Prosjekt 9</v>
      </c>
    </row>
    <row r="2375" spans="106:106" x14ac:dyDescent="0.3">
      <c r="DB2375" s="302" t="str">
        <f t="shared" si="262"/>
        <v>Prosjekt 9</v>
      </c>
    </row>
    <row r="2376" spans="106:106" x14ac:dyDescent="0.3">
      <c r="DB2376" s="302" t="str">
        <f t="shared" si="262"/>
        <v>Prosjekt 9</v>
      </c>
    </row>
    <row r="2377" spans="106:106" x14ac:dyDescent="0.3">
      <c r="DB2377" s="302" t="str">
        <f t="shared" si="262"/>
        <v>Prosjekt 9</v>
      </c>
    </row>
    <row r="2378" spans="106:106" x14ac:dyDescent="0.3">
      <c r="DB2378" s="302" t="str">
        <f t="shared" si="262"/>
        <v>Prosjekt 9</v>
      </c>
    </row>
    <row r="2379" spans="106:106" x14ac:dyDescent="0.3">
      <c r="DB2379" s="302" t="str">
        <f t="shared" si="262"/>
        <v>Prosjekt 9</v>
      </c>
    </row>
    <row r="2380" spans="106:106" x14ac:dyDescent="0.3">
      <c r="DB2380" s="302" t="str">
        <f t="shared" si="262"/>
        <v>Prosjekt 9</v>
      </c>
    </row>
    <row r="2381" spans="106:106" x14ac:dyDescent="0.3">
      <c r="DB2381" s="302" t="str">
        <f t="shared" si="262"/>
        <v>Prosjekt 9</v>
      </c>
    </row>
    <row r="2382" spans="106:106" x14ac:dyDescent="0.3">
      <c r="DB2382" s="302" t="str">
        <f t="shared" si="262"/>
        <v>Prosjekt 9</v>
      </c>
    </row>
    <row r="2383" spans="106:106" x14ac:dyDescent="0.3">
      <c r="DB2383" s="302" t="str">
        <f t="shared" si="262"/>
        <v>Prosjekt 9</v>
      </c>
    </row>
    <row r="2384" spans="106:106" x14ac:dyDescent="0.3">
      <c r="DB2384" s="302" t="str">
        <f t="shared" si="262"/>
        <v>Prosjekt 9</v>
      </c>
    </row>
    <row r="2385" spans="106:106" x14ac:dyDescent="0.3">
      <c r="DB2385" s="302" t="str">
        <f t="shared" si="262"/>
        <v>Prosjekt 9</v>
      </c>
    </row>
    <row r="2386" spans="106:106" x14ac:dyDescent="0.3">
      <c r="DB2386" s="302" t="str">
        <f t="shared" si="262"/>
        <v>Prosjekt 9</v>
      </c>
    </row>
    <row r="2387" spans="106:106" x14ac:dyDescent="0.3">
      <c r="DB2387" s="302" t="str">
        <f t="shared" si="262"/>
        <v>Prosjekt 9</v>
      </c>
    </row>
    <row r="2388" spans="106:106" x14ac:dyDescent="0.3">
      <c r="DB2388" s="302" t="str">
        <f t="shared" si="262"/>
        <v>Prosjekt 9</v>
      </c>
    </row>
    <row r="2389" spans="106:106" x14ac:dyDescent="0.3">
      <c r="DB2389" s="302" t="str">
        <f t="shared" si="262"/>
        <v>Prosjekt 9</v>
      </c>
    </row>
    <row r="2390" spans="106:106" x14ac:dyDescent="0.3">
      <c r="DB2390" s="302" t="str">
        <f t="shared" si="262"/>
        <v>Prosjekt 9</v>
      </c>
    </row>
    <row r="2391" spans="106:106" x14ac:dyDescent="0.3">
      <c r="DB2391" s="302" t="str">
        <f t="shared" si="262"/>
        <v>Prosjekt 9</v>
      </c>
    </row>
    <row r="2392" spans="106:106" x14ac:dyDescent="0.3">
      <c r="DB2392" s="302" t="str">
        <f t="shared" si="262"/>
        <v>Prosjekt 9</v>
      </c>
    </row>
    <row r="2393" spans="106:106" x14ac:dyDescent="0.3">
      <c r="DB2393" s="302" t="str">
        <f t="shared" si="262"/>
        <v>Prosjekt 9</v>
      </c>
    </row>
    <row r="2394" spans="106:106" x14ac:dyDescent="0.3">
      <c r="DB2394" s="302" t="str">
        <f t="shared" si="262"/>
        <v>Prosjekt 9</v>
      </c>
    </row>
    <row r="2395" spans="106:106" x14ac:dyDescent="0.3">
      <c r="DB2395" s="302" t="str">
        <f t="shared" si="262"/>
        <v>Prosjekt 9</v>
      </c>
    </row>
    <row r="2396" spans="106:106" x14ac:dyDescent="0.3">
      <c r="DB2396" s="302" t="str">
        <f t="shared" si="262"/>
        <v>Prosjekt 9</v>
      </c>
    </row>
    <row r="2397" spans="106:106" x14ac:dyDescent="0.3">
      <c r="DB2397" s="302" t="str">
        <f t="shared" si="262"/>
        <v>Prosjekt 9</v>
      </c>
    </row>
    <row r="2398" spans="106:106" x14ac:dyDescent="0.3">
      <c r="DB2398" s="302" t="str">
        <f t="shared" si="262"/>
        <v>Prosjekt 9</v>
      </c>
    </row>
    <row r="2399" spans="106:106" x14ac:dyDescent="0.3">
      <c r="DB2399" s="302" t="str">
        <f t="shared" si="262"/>
        <v>Prosjekt 9</v>
      </c>
    </row>
    <row r="2400" spans="106:106" x14ac:dyDescent="0.3">
      <c r="DB2400" s="302" t="str">
        <f t="shared" si="262"/>
        <v>Prosjekt 9</v>
      </c>
    </row>
    <row r="2401" spans="106:106" x14ac:dyDescent="0.3">
      <c r="DB2401" s="302" t="str">
        <f t="shared" si="262"/>
        <v>Prosjekt 9</v>
      </c>
    </row>
    <row r="2402" spans="106:106" x14ac:dyDescent="0.3">
      <c r="DB2402" s="302" t="str">
        <f t="shared" si="262"/>
        <v>Prosjekt 9</v>
      </c>
    </row>
    <row r="2403" spans="106:106" x14ac:dyDescent="0.3">
      <c r="DB2403" s="302" t="str">
        <f t="shared" si="262"/>
        <v>Prosjekt 9</v>
      </c>
    </row>
    <row r="2404" spans="106:106" x14ac:dyDescent="0.3">
      <c r="DB2404" s="302" t="str">
        <f t="shared" si="262"/>
        <v>Prosjekt 9</v>
      </c>
    </row>
    <row r="2405" spans="106:106" x14ac:dyDescent="0.3">
      <c r="DB2405" s="302" t="str">
        <f t="shared" si="262"/>
        <v>Prosjekt 9</v>
      </c>
    </row>
    <row r="2406" spans="106:106" x14ac:dyDescent="0.3">
      <c r="DB2406" s="302" t="str">
        <f t="shared" si="262"/>
        <v>Prosjekt 9</v>
      </c>
    </row>
    <row r="2407" spans="106:106" x14ac:dyDescent="0.3">
      <c r="DB2407" s="302" t="str">
        <f t="shared" si="262"/>
        <v>Prosjekt 9</v>
      </c>
    </row>
    <row r="2408" spans="106:106" x14ac:dyDescent="0.3">
      <c r="DB2408" s="302" t="str">
        <f t="shared" si="262"/>
        <v>Prosjekt 9</v>
      </c>
    </row>
    <row r="2409" spans="106:106" x14ac:dyDescent="0.3">
      <c r="DB2409" s="302" t="str">
        <f t="shared" si="262"/>
        <v>Prosjekt 9</v>
      </c>
    </row>
    <row r="2410" spans="106:106" x14ac:dyDescent="0.3">
      <c r="DB2410" s="302" t="str">
        <f t="shared" si="262"/>
        <v>Prosjekt 9</v>
      </c>
    </row>
    <row r="2411" spans="106:106" x14ac:dyDescent="0.3">
      <c r="DB2411" s="302" t="str">
        <f t="shared" si="262"/>
        <v>Prosjekt 9</v>
      </c>
    </row>
    <row r="2412" spans="106:106" x14ac:dyDescent="0.3">
      <c r="DB2412" s="302" t="str">
        <f t="shared" si="262"/>
        <v>Prosjekt 9</v>
      </c>
    </row>
    <row r="2413" spans="106:106" x14ac:dyDescent="0.3">
      <c r="DB2413" s="302" t="str">
        <f t="shared" si="262"/>
        <v>Prosjekt 9</v>
      </c>
    </row>
    <row r="2414" spans="106:106" x14ac:dyDescent="0.3">
      <c r="DB2414" s="302" t="str">
        <f t="shared" si="262"/>
        <v>Prosjekt 9</v>
      </c>
    </row>
    <row r="2415" spans="106:106" x14ac:dyDescent="0.3">
      <c r="DB2415" s="302" t="str">
        <f t="shared" si="262"/>
        <v>Prosjekt 9</v>
      </c>
    </row>
    <row r="2416" spans="106:106" x14ac:dyDescent="0.3">
      <c r="DB2416" s="302" t="str">
        <f t="shared" si="262"/>
        <v>Prosjekt 9</v>
      </c>
    </row>
    <row r="2417" spans="106:106" x14ac:dyDescent="0.3">
      <c r="DB2417" s="302" t="str">
        <f t="shared" si="262"/>
        <v>Prosjekt 9</v>
      </c>
    </row>
    <row r="2418" spans="106:106" x14ac:dyDescent="0.3">
      <c r="DB2418" s="302" t="str">
        <f t="shared" si="262"/>
        <v>Prosjekt 9</v>
      </c>
    </row>
    <row r="2419" spans="106:106" x14ac:dyDescent="0.3">
      <c r="DB2419" s="302" t="str">
        <f t="shared" si="262"/>
        <v>Prosjekt 9</v>
      </c>
    </row>
    <row r="2420" spans="106:106" x14ac:dyDescent="0.3">
      <c r="DB2420" s="302" t="str">
        <f t="shared" si="262"/>
        <v>Prosjekt 9</v>
      </c>
    </row>
    <row r="2421" spans="106:106" x14ac:dyDescent="0.3">
      <c r="DB2421" s="302" t="str">
        <f t="shared" si="262"/>
        <v>Prosjekt 9</v>
      </c>
    </row>
    <row r="2422" spans="106:106" x14ac:dyDescent="0.3">
      <c r="DB2422" s="302" t="str">
        <f t="shared" si="262"/>
        <v>Prosjekt 9</v>
      </c>
    </row>
    <row r="2423" spans="106:106" x14ac:dyDescent="0.3">
      <c r="DB2423" s="302" t="str">
        <f t="shared" si="262"/>
        <v>Prosjekt 9</v>
      </c>
    </row>
    <row r="2424" spans="106:106" x14ac:dyDescent="0.3">
      <c r="DB2424" s="302" t="str">
        <f t="shared" si="262"/>
        <v>Prosjekt 9</v>
      </c>
    </row>
    <row r="2425" spans="106:106" x14ac:dyDescent="0.3">
      <c r="DB2425" s="302" t="str">
        <f t="shared" si="262"/>
        <v>Prosjekt 9</v>
      </c>
    </row>
    <row r="2426" spans="106:106" x14ac:dyDescent="0.3">
      <c r="DB2426" s="302" t="str">
        <f t="shared" si="262"/>
        <v>Prosjekt 9</v>
      </c>
    </row>
    <row r="2427" spans="106:106" x14ac:dyDescent="0.3">
      <c r="DB2427" s="302" t="str">
        <f t="shared" si="262"/>
        <v>Prosjekt 9</v>
      </c>
    </row>
    <row r="2428" spans="106:106" x14ac:dyDescent="0.3">
      <c r="DB2428" s="302" t="str">
        <f t="shared" si="262"/>
        <v>Prosjekt 9</v>
      </c>
    </row>
    <row r="2429" spans="106:106" x14ac:dyDescent="0.3">
      <c r="DB2429" s="302" t="str">
        <f t="shared" si="262"/>
        <v>Prosjekt 9</v>
      </c>
    </row>
    <row r="2430" spans="106:106" x14ac:dyDescent="0.3">
      <c r="DB2430" s="302" t="str">
        <f t="shared" si="262"/>
        <v>Prosjekt 9</v>
      </c>
    </row>
    <row r="2431" spans="106:106" x14ac:dyDescent="0.3">
      <c r="DB2431" s="302" t="str">
        <f t="shared" si="262"/>
        <v>Prosjekt 9</v>
      </c>
    </row>
    <row r="2432" spans="106:106" x14ac:dyDescent="0.3">
      <c r="DB2432" s="302" t="str">
        <f t="shared" si="262"/>
        <v>Prosjekt 9</v>
      </c>
    </row>
    <row r="2433" spans="106:106" x14ac:dyDescent="0.3">
      <c r="DB2433" s="302" t="str">
        <f t="shared" si="262"/>
        <v>Prosjekt 9</v>
      </c>
    </row>
    <row r="2434" spans="106:106" x14ac:dyDescent="0.3">
      <c r="DB2434" s="302" t="str">
        <f t="shared" si="262"/>
        <v>Prosjekt 9</v>
      </c>
    </row>
    <row r="2435" spans="106:106" x14ac:dyDescent="0.3">
      <c r="DB2435" s="302" t="str">
        <f t="shared" si="262"/>
        <v>Prosjekt 9</v>
      </c>
    </row>
    <row r="2436" spans="106:106" x14ac:dyDescent="0.3">
      <c r="DB2436" s="302" t="str">
        <f t="shared" si="262"/>
        <v>Prosjekt 9</v>
      </c>
    </row>
    <row r="2437" spans="106:106" x14ac:dyDescent="0.3">
      <c r="DB2437" s="302" t="str">
        <f t="shared" ref="DB2437:DB2500" si="263">IF(CY2437="",DB2436,_xlfn.CONCAT($CY$2," ",CY2437))</f>
        <v>Prosjekt 9</v>
      </c>
    </row>
    <row r="2438" spans="106:106" x14ac:dyDescent="0.3">
      <c r="DB2438" s="302" t="str">
        <f t="shared" si="263"/>
        <v>Prosjekt 9</v>
      </c>
    </row>
    <row r="2439" spans="106:106" x14ac:dyDescent="0.3">
      <c r="DB2439" s="302" t="str">
        <f t="shared" si="263"/>
        <v>Prosjekt 9</v>
      </c>
    </row>
    <row r="2440" spans="106:106" x14ac:dyDescent="0.3">
      <c r="DB2440" s="302" t="str">
        <f t="shared" si="263"/>
        <v>Prosjekt 9</v>
      </c>
    </row>
    <row r="2441" spans="106:106" x14ac:dyDescent="0.3">
      <c r="DB2441" s="302" t="str">
        <f t="shared" si="263"/>
        <v>Prosjekt 9</v>
      </c>
    </row>
    <row r="2442" spans="106:106" x14ac:dyDescent="0.3">
      <c r="DB2442" s="302" t="str">
        <f t="shared" si="263"/>
        <v>Prosjekt 9</v>
      </c>
    </row>
    <row r="2443" spans="106:106" x14ac:dyDescent="0.3">
      <c r="DB2443" s="302" t="str">
        <f t="shared" si="263"/>
        <v>Prosjekt 9</v>
      </c>
    </row>
    <row r="2444" spans="106:106" x14ac:dyDescent="0.3">
      <c r="DB2444" s="302" t="str">
        <f t="shared" si="263"/>
        <v>Prosjekt 9</v>
      </c>
    </row>
    <row r="2445" spans="106:106" x14ac:dyDescent="0.3">
      <c r="DB2445" s="302" t="str">
        <f t="shared" si="263"/>
        <v>Prosjekt 9</v>
      </c>
    </row>
    <row r="2446" spans="106:106" x14ac:dyDescent="0.3">
      <c r="DB2446" s="302" t="str">
        <f t="shared" si="263"/>
        <v>Prosjekt 9</v>
      </c>
    </row>
    <row r="2447" spans="106:106" x14ac:dyDescent="0.3">
      <c r="DB2447" s="302" t="str">
        <f t="shared" si="263"/>
        <v>Prosjekt 9</v>
      </c>
    </row>
    <row r="2448" spans="106:106" x14ac:dyDescent="0.3">
      <c r="DB2448" s="302" t="str">
        <f t="shared" si="263"/>
        <v>Prosjekt 9</v>
      </c>
    </row>
    <row r="2449" spans="106:106" x14ac:dyDescent="0.3">
      <c r="DB2449" s="302" t="str">
        <f t="shared" si="263"/>
        <v>Prosjekt 9</v>
      </c>
    </row>
    <row r="2450" spans="106:106" x14ac:dyDescent="0.3">
      <c r="DB2450" s="302" t="str">
        <f t="shared" si="263"/>
        <v>Prosjekt 9</v>
      </c>
    </row>
    <row r="2451" spans="106:106" x14ac:dyDescent="0.3">
      <c r="DB2451" s="302" t="str">
        <f t="shared" si="263"/>
        <v>Prosjekt 9</v>
      </c>
    </row>
    <row r="2452" spans="106:106" x14ac:dyDescent="0.3">
      <c r="DB2452" s="302" t="str">
        <f t="shared" si="263"/>
        <v>Prosjekt 9</v>
      </c>
    </row>
    <row r="2453" spans="106:106" x14ac:dyDescent="0.3">
      <c r="DB2453" s="302" t="str">
        <f t="shared" si="263"/>
        <v>Prosjekt 9</v>
      </c>
    </row>
    <row r="2454" spans="106:106" x14ac:dyDescent="0.3">
      <c r="DB2454" s="302" t="str">
        <f t="shared" si="263"/>
        <v>Prosjekt 9</v>
      </c>
    </row>
    <row r="2455" spans="106:106" x14ac:dyDescent="0.3">
      <c r="DB2455" s="302" t="str">
        <f t="shared" si="263"/>
        <v>Prosjekt 9</v>
      </c>
    </row>
    <row r="2456" spans="106:106" x14ac:dyDescent="0.3">
      <c r="DB2456" s="302" t="str">
        <f t="shared" si="263"/>
        <v>Prosjekt 9</v>
      </c>
    </row>
    <row r="2457" spans="106:106" x14ac:dyDescent="0.3">
      <c r="DB2457" s="302" t="str">
        <f t="shared" si="263"/>
        <v>Prosjekt 9</v>
      </c>
    </row>
    <row r="2458" spans="106:106" x14ac:dyDescent="0.3">
      <c r="DB2458" s="302" t="str">
        <f t="shared" si="263"/>
        <v>Prosjekt 9</v>
      </c>
    </row>
    <row r="2459" spans="106:106" x14ac:dyDescent="0.3">
      <c r="DB2459" s="302" t="str">
        <f t="shared" si="263"/>
        <v>Prosjekt 9</v>
      </c>
    </row>
    <row r="2460" spans="106:106" x14ac:dyDescent="0.3">
      <c r="DB2460" s="302" t="str">
        <f t="shared" si="263"/>
        <v>Prosjekt 9</v>
      </c>
    </row>
    <row r="2461" spans="106:106" x14ac:dyDescent="0.3">
      <c r="DB2461" s="302" t="str">
        <f t="shared" si="263"/>
        <v>Prosjekt 9</v>
      </c>
    </row>
    <row r="2462" spans="106:106" x14ac:dyDescent="0.3">
      <c r="DB2462" s="302" t="str">
        <f t="shared" si="263"/>
        <v>Prosjekt 9</v>
      </c>
    </row>
    <row r="2463" spans="106:106" x14ac:dyDescent="0.3">
      <c r="DB2463" s="302" t="str">
        <f t="shared" si="263"/>
        <v>Prosjekt 9</v>
      </c>
    </row>
    <row r="2464" spans="106:106" x14ac:dyDescent="0.3">
      <c r="DB2464" s="302" t="str">
        <f t="shared" si="263"/>
        <v>Prosjekt 9</v>
      </c>
    </row>
    <row r="2465" spans="106:106" x14ac:dyDescent="0.3">
      <c r="DB2465" s="302" t="str">
        <f t="shared" si="263"/>
        <v>Prosjekt 9</v>
      </c>
    </row>
    <row r="2466" spans="106:106" x14ac:dyDescent="0.3">
      <c r="DB2466" s="302" t="str">
        <f t="shared" si="263"/>
        <v>Prosjekt 9</v>
      </c>
    </row>
    <row r="2467" spans="106:106" x14ac:dyDescent="0.3">
      <c r="DB2467" s="302" t="str">
        <f t="shared" si="263"/>
        <v>Prosjekt 9</v>
      </c>
    </row>
    <row r="2468" spans="106:106" x14ac:dyDescent="0.3">
      <c r="DB2468" s="302" t="str">
        <f t="shared" si="263"/>
        <v>Prosjekt 9</v>
      </c>
    </row>
    <row r="2469" spans="106:106" x14ac:dyDescent="0.3">
      <c r="DB2469" s="302" t="str">
        <f t="shared" si="263"/>
        <v>Prosjekt 9</v>
      </c>
    </row>
    <row r="2470" spans="106:106" x14ac:dyDescent="0.3">
      <c r="DB2470" s="302" t="str">
        <f t="shared" si="263"/>
        <v>Prosjekt 9</v>
      </c>
    </row>
    <row r="2471" spans="106:106" x14ac:dyDescent="0.3">
      <c r="DB2471" s="302" t="str">
        <f t="shared" si="263"/>
        <v>Prosjekt 9</v>
      </c>
    </row>
    <row r="2472" spans="106:106" x14ac:dyDescent="0.3">
      <c r="DB2472" s="302" t="str">
        <f t="shared" si="263"/>
        <v>Prosjekt 9</v>
      </c>
    </row>
    <row r="2473" spans="106:106" x14ac:dyDescent="0.3">
      <c r="DB2473" s="302" t="str">
        <f t="shared" si="263"/>
        <v>Prosjekt 9</v>
      </c>
    </row>
    <row r="2474" spans="106:106" x14ac:dyDescent="0.3">
      <c r="DB2474" s="302" t="str">
        <f t="shared" si="263"/>
        <v>Prosjekt 9</v>
      </c>
    </row>
    <row r="2475" spans="106:106" x14ac:dyDescent="0.3">
      <c r="DB2475" s="302" t="str">
        <f t="shared" si="263"/>
        <v>Prosjekt 9</v>
      </c>
    </row>
    <row r="2476" spans="106:106" x14ac:dyDescent="0.3">
      <c r="DB2476" s="302" t="str">
        <f t="shared" si="263"/>
        <v>Prosjekt 9</v>
      </c>
    </row>
    <row r="2477" spans="106:106" x14ac:dyDescent="0.3">
      <c r="DB2477" s="302" t="str">
        <f t="shared" si="263"/>
        <v>Prosjekt 9</v>
      </c>
    </row>
    <row r="2478" spans="106:106" x14ac:dyDescent="0.3">
      <c r="DB2478" s="302" t="str">
        <f t="shared" si="263"/>
        <v>Prosjekt 9</v>
      </c>
    </row>
    <row r="2479" spans="106:106" x14ac:dyDescent="0.3">
      <c r="DB2479" s="302" t="str">
        <f t="shared" si="263"/>
        <v>Prosjekt 9</v>
      </c>
    </row>
    <row r="2480" spans="106:106" x14ac:dyDescent="0.3">
      <c r="DB2480" s="302" t="str">
        <f t="shared" si="263"/>
        <v>Prosjekt 9</v>
      </c>
    </row>
    <row r="2481" spans="106:106" x14ac:dyDescent="0.3">
      <c r="DB2481" s="302" t="str">
        <f t="shared" si="263"/>
        <v>Prosjekt 9</v>
      </c>
    </row>
    <row r="2482" spans="106:106" x14ac:dyDescent="0.3">
      <c r="DB2482" s="302" t="str">
        <f t="shared" si="263"/>
        <v>Prosjekt 9</v>
      </c>
    </row>
    <row r="2483" spans="106:106" x14ac:dyDescent="0.3">
      <c r="DB2483" s="302" t="str">
        <f t="shared" si="263"/>
        <v>Prosjekt 9</v>
      </c>
    </row>
    <row r="2484" spans="106:106" x14ac:dyDescent="0.3">
      <c r="DB2484" s="302" t="str">
        <f t="shared" si="263"/>
        <v>Prosjekt 9</v>
      </c>
    </row>
    <row r="2485" spans="106:106" x14ac:dyDescent="0.3">
      <c r="DB2485" s="302" t="str">
        <f t="shared" si="263"/>
        <v>Prosjekt 9</v>
      </c>
    </row>
    <row r="2486" spans="106:106" x14ac:dyDescent="0.3">
      <c r="DB2486" s="302" t="str">
        <f t="shared" si="263"/>
        <v>Prosjekt 9</v>
      </c>
    </row>
    <row r="2487" spans="106:106" x14ac:dyDescent="0.3">
      <c r="DB2487" s="302" t="str">
        <f t="shared" si="263"/>
        <v>Prosjekt 9</v>
      </c>
    </row>
    <row r="2488" spans="106:106" x14ac:dyDescent="0.3">
      <c r="DB2488" s="302" t="str">
        <f t="shared" si="263"/>
        <v>Prosjekt 9</v>
      </c>
    </row>
    <row r="2489" spans="106:106" x14ac:dyDescent="0.3">
      <c r="DB2489" s="302" t="str">
        <f t="shared" si="263"/>
        <v>Prosjekt 9</v>
      </c>
    </row>
    <row r="2490" spans="106:106" x14ac:dyDescent="0.3">
      <c r="DB2490" s="302" t="str">
        <f t="shared" si="263"/>
        <v>Prosjekt 9</v>
      </c>
    </row>
    <row r="2491" spans="106:106" x14ac:dyDescent="0.3">
      <c r="DB2491" s="302" t="str">
        <f t="shared" si="263"/>
        <v>Prosjekt 9</v>
      </c>
    </row>
    <row r="2492" spans="106:106" x14ac:dyDescent="0.3">
      <c r="DB2492" s="302" t="str">
        <f t="shared" si="263"/>
        <v>Prosjekt 9</v>
      </c>
    </row>
    <row r="2493" spans="106:106" x14ac:dyDescent="0.3">
      <c r="DB2493" s="302" t="str">
        <f t="shared" si="263"/>
        <v>Prosjekt 9</v>
      </c>
    </row>
    <row r="2494" spans="106:106" x14ac:dyDescent="0.3">
      <c r="DB2494" s="302" t="str">
        <f t="shared" si="263"/>
        <v>Prosjekt 9</v>
      </c>
    </row>
    <row r="2495" spans="106:106" x14ac:dyDescent="0.3">
      <c r="DB2495" s="302" t="str">
        <f t="shared" si="263"/>
        <v>Prosjekt 9</v>
      </c>
    </row>
    <row r="2496" spans="106:106" x14ac:dyDescent="0.3">
      <c r="DB2496" s="302" t="str">
        <f t="shared" si="263"/>
        <v>Prosjekt 9</v>
      </c>
    </row>
    <row r="2497" spans="106:106" x14ac:dyDescent="0.3">
      <c r="DB2497" s="302" t="str">
        <f t="shared" si="263"/>
        <v>Prosjekt 9</v>
      </c>
    </row>
    <row r="2498" spans="106:106" x14ac:dyDescent="0.3">
      <c r="DB2498" s="302" t="str">
        <f t="shared" si="263"/>
        <v>Prosjekt 9</v>
      </c>
    </row>
    <row r="2499" spans="106:106" x14ac:dyDescent="0.3">
      <c r="DB2499" s="302" t="str">
        <f t="shared" si="263"/>
        <v>Prosjekt 9</v>
      </c>
    </row>
    <row r="2500" spans="106:106" x14ac:dyDescent="0.3">
      <c r="DB2500" s="302" t="str">
        <f t="shared" si="263"/>
        <v>Prosjekt 9</v>
      </c>
    </row>
    <row r="2501" spans="106:106" x14ac:dyDescent="0.3">
      <c r="DB2501" s="302" t="str">
        <f t="shared" ref="DB2501:DB2564" si="264">IF(CY2501="",DB2500,_xlfn.CONCAT($CY$2," ",CY2501))</f>
        <v>Prosjekt 9</v>
      </c>
    </row>
    <row r="2502" spans="106:106" x14ac:dyDescent="0.3">
      <c r="DB2502" s="302" t="str">
        <f t="shared" si="264"/>
        <v>Prosjekt 9</v>
      </c>
    </row>
    <row r="2503" spans="106:106" x14ac:dyDescent="0.3">
      <c r="DB2503" s="302" t="str">
        <f t="shared" si="264"/>
        <v>Prosjekt 9</v>
      </c>
    </row>
    <row r="2504" spans="106:106" x14ac:dyDescent="0.3">
      <c r="DB2504" s="302" t="str">
        <f t="shared" si="264"/>
        <v>Prosjekt 9</v>
      </c>
    </row>
    <row r="2505" spans="106:106" x14ac:dyDescent="0.3">
      <c r="DB2505" s="302" t="str">
        <f t="shared" si="264"/>
        <v>Prosjekt 9</v>
      </c>
    </row>
    <row r="2506" spans="106:106" x14ac:dyDescent="0.3">
      <c r="DB2506" s="302" t="str">
        <f t="shared" si="264"/>
        <v>Prosjekt 9</v>
      </c>
    </row>
    <row r="2507" spans="106:106" x14ac:dyDescent="0.3">
      <c r="DB2507" s="302" t="str">
        <f t="shared" si="264"/>
        <v>Prosjekt 9</v>
      </c>
    </row>
    <row r="2508" spans="106:106" x14ac:dyDescent="0.3">
      <c r="DB2508" s="302" t="str">
        <f t="shared" si="264"/>
        <v>Prosjekt 9</v>
      </c>
    </row>
    <row r="2509" spans="106:106" x14ac:dyDescent="0.3">
      <c r="DB2509" s="302" t="str">
        <f t="shared" si="264"/>
        <v>Prosjekt 9</v>
      </c>
    </row>
    <row r="2510" spans="106:106" x14ac:dyDescent="0.3">
      <c r="DB2510" s="302" t="str">
        <f t="shared" si="264"/>
        <v>Prosjekt 9</v>
      </c>
    </row>
    <row r="2511" spans="106:106" x14ac:dyDescent="0.3">
      <c r="DB2511" s="302" t="str">
        <f t="shared" si="264"/>
        <v>Prosjekt 9</v>
      </c>
    </row>
    <row r="2512" spans="106:106" x14ac:dyDescent="0.3">
      <c r="DB2512" s="302" t="str">
        <f t="shared" si="264"/>
        <v>Prosjekt 9</v>
      </c>
    </row>
    <row r="2513" spans="106:106" x14ac:dyDescent="0.3">
      <c r="DB2513" s="302" t="str">
        <f t="shared" si="264"/>
        <v>Prosjekt 9</v>
      </c>
    </row>
    <row r="2514" spans="106:106" x14ac:dyDescent="0.3">
      <c r="DB2514" s="302" t="str">
        <f t="shared" si="264"/>
        <v>Prosjekt 9</v>
      </c>
    </row>
    <row r="2515" spans="106:106" x14ac:dyDescent="0.3">
      <c r="DB2515" s="302" t="str">
        <f t="shared" si="264"/>
        <v>Prosjekt 9</v>
      </c>
    </row>
    <row r="2516" spans="106:106" x14ac:dyDescent="0.3">
      <c r="DB2516" s="302" t="str">
        <f t="shared" si="264"/>
        <v>Prosjekt 9</v>
      </c>
    </row>
    <row r="2517" spans="106:106" x14ac:dyDescent="0.3">
      <c r="DB2517" s="302" t="str">
        <f t="shared" si="264"/>
        <v>Prosjekt 9</v>
      </c>
    </row>
    <row r="2518" spans="106:106" x14ac:dyDescent="0.3">
      <c r="DB2518" s="302" t="str">
        <f t="shared" si="264"/>
        <v>Prosjekt 9</v>
      </c>
    </row>
    <row r="2519" spans="106:106" x14ac:dyDescent="0.3">
      <c r="DB2519" s="302" t="str">
        <f t="shared" si="264"/>
        <v>Prosjekt 9</v>
      </c>
    </row>
    <row r="2520" spans="106:106" x14ac:dyDescent="0.3">
      <c r="DB2520" s="302" t="str">
        <f t="shared" si="264"/>
        <v>Prosjekt 9</v>
      </c>
    </row>
    <row r="2521" spans="106:106" x14ac:dyDescent="0.3">
      <c r="DB2521" s="302" t="str">
        <f t="shared" si="264"/>
        <v>Prosjekt 9</v>
      </c>
    </row>
    <row r="2522" spans="106:106" x14ac:dyDescent="0.3">
      <c r="DB2522" s="302" t="str">
        <f t="shared" si="264"/>
        <v>Prosjekt 9</v>
      </c>
    </row>
    <row r="2523" spans="106:106" x14ac:dyDescent="0.3">
      <c r="DB2523" s="302" t="str">
        <f t="shared" si="264"/>
        <v>Prosjekt 9</v>
      </c>
    </row>
    <row r="2524" spans="106:106" x14ac:dyDescent="0.3">
      <c r="DB2524" s="302" t="str">
        <f t="shared" si="264"/>
        <v>Prosjekt 9</v>
      </c>
    </row>
    <row r="2525" spans="106:106" x14ac:dyDescent="0.3">
      <c r="DB2525" s="302" t="str">
        <f t="shared" si="264"/>
        <v>Prosjekt 9</v>
      </c>
    </row>
    <row r="2526" spans="106:106" x14ac:dyDescent="0.3">
      <c r="DB2526" s="302" t="str">
        <f t="shared" si="264"/>
        <v>Prosjekt 9</v>
      </c>
    </row>
    <row r="2527" spans="106:106" x14ac:dyDescent="0.3">
      <c r="DB2527" s="302" t="str">
        <f t="shared" si="264"/>
        <v>Prosjekt 9</v>
      </c>
    </row>
    <row r="2528" spans="106:106" x14ac:dyDescent="0.3">
      <c r="DB2528" s="302" t="str">
        <f t="shared" si="264"/>
        <v>Prosjekt 9</v>
      </c>
    </row>
    <row r="2529" spans="106:106" x14ac:dyDescent="0.3">
      <c r="DB2529" s="302" t="str">
        <f t="shared" si="264"/>
        <v>Prosjekt 9</v>
      </c>
    </row>
    <row r="2530" spans="106:106" x14ac:dyDescent="0.3">
      <c r="DB2530" s="302" t="str">
        <f t="shared" si="264"/>
        <v>Prosjekt 9</v>
      </c>
    </row>
    <row r="2531" spans="106:106" x14ac:dyDescent="0.3">
      <c r="DB2531" s="302" t="str">
        <f t="shared" si="264"/>
        <v>Prosjekt 9</v>
      </c>
    </row>
    <row r="2532" spans="106:106" x14ac:dyDescent="0.3">
      <c r="DB2532" s="302" t="str">
        <f t="shared" si="264"/>
        <v>Prosjekt 9</v>
      </c>
    </row>
    <row r="2533" spans="106:106" x14ac:dyDescent="0.3">
      <c r="DB2533" s="302" t="str">
        <f t="shared" si="264"/>
        <v>Prosjekt 9</v>
      </c>
    </row>
    <row r="2534" spans="106:106" x14ac:dyDescent="0.3">
      <c r="DB2534" s="302" t="str">
        <f t="shared" si="264"/>
        <v>Prosjekt 9</v>
      </c>
    </row>
    <row r="2535" spans="106:106" x14ac:dyDescent="0.3">
      <c r="DB2535" s="302" t="str">
        <f t="shared" si="264"/>
        <v>Prosjekt 9</v>
      </c>
    </row>
    <row r="2536" spans="106:106" x14ac:dyDescent="0.3">
      <c r="DB2536" s="302" t="str">
        <f t="shared" si="264"/>
        <v>Prosjekt 9</v>
      </c>
    </row>
    <row r="2537" spans="106:106" x14ac:dyDescent="0.3">
      <c r="DB2537" s="302" t="str">
        <f t="shared" si="264"/>
        <v>Prosjekt 9</v>
      </c>
    </row>
    <row r="2538" spans="106:106" x14ac:dyDescent="0.3">
      <c r="DB2538" s="302" t="str">
        <f t="shared" si="264"/>
        <v>Prosjekt 9</v>
      </c>
    </row>
    <row r="2539" spans="106:106" x14ac:dyDescent="0.3">
      <c r="DB2539" s="302" t="str">
        <f t="shared" si="264"/>
        <v>Prosjekt 9</v>
      </c>
    </row>
    <row r="2540" spans="106:106" x14ac:dyDescent="0.3">
      <c r="DB2540" s="302" t="str">
        <f t="shared" si="264"/>
        <v>Prosjekt 9</v>
      </c>
    </row>
    <row r="2541" spans="106:106" x14ac:dyDescent="0.3">
      <c r="DB2541" s="302" t="str">
        <f t="shared" si="264"/>
        <v>Prosjekt 9</v>
      </c>
    </row>
    <row r="2542" spans="106:106" x14ac:dyDescent="0.3">
      <c r="DB2542" s="302" t="str">
        <f t="shared" si="264"/>
        <v>Prosjekt 9</v>
      </c>
    </row>
    <row r="2543" spans="106:106" x14ac:dyDescent="0.3">
      <c r="DB2543" s="302" t="str">
        <f t="shared" si="264"/>
        <v>Prosjekt 9</v>
      </c>
    </row>
    <row r="2544" spans="106:106" x14ac:dyDescent="0.3">
      <c r="DB2544" s="302" t="str">
        <f t="shared" si="264"/>
        <v>Prosjekt 9</v>
      </c>
    </row>
    <row r="2545" spans="106:106" x14ac:dyDescent="0.3">
      <c r="DB2545" s="302" t="str">
        <f t="shared" si="264"/>
        <v>Prosjekt 9</v>
      </c>
    </row>
    <row r="2546" spans="106:106" x14ac:dyDescent="0.3">
      <c r="DB2546" s="302" t="str">
        <f t="shared" si="264"/>
        <v>Prosjekt 9</v>
      </c>
    </row>
    <row r="2547" spans="106:106" x14ac:dyDescent="0.3">
      <c r="DB2547" s="302" t="str">
        <f t="shared" si="264"/>
        <v>Prosjekt 9</v>
      </c>
    </row>
    <row r="2548" spans="106:106" x14ac:dyDescent="0.3">
      <c r="DB2548" s="302" t="str">
        <f t="shared" si="264"/>
        <v>Prosjekt 9</v>
      </c>
    </row>
    <row r="2549" spans="106:106" x14ac:dyDescent="0.3">
      <c r="DB2549" s="302" t="str">
        <f t="shared" si="264"/>
        <v>Prosjekt 9</v>
      </c>
    </row>
    <row r="2550" spans="106:106" x14ac:dyDescent="0.3">
      <c r="DB2550" s="302" t="str">
        <f t="shared" si="264"/>
        <v>Prosjekt 9</v>
      </c>
    </row>
    <row r="2551" spans="106:106" x14ac:dyDescent="0.3">
      <c r="DB2551" s="302" t="str">
        <f t="shared" si="264"/>
        <v>Prosjekt 9</v>
      </c>
    </row>
    <row r="2552" spans="106:106" x14ac:dyDescent="0.3">
      <c r="DB2552" s="302" t="str">
        <f t="shared" si="264"/>
        <v>Prosjekt 9</v>
      </c>
    </row>
    <row r="2553" spans="106:106" x14ac:dyDescent="0.3">
      <c r="DB2553" s="302" t="str">
        <f t="shared" si="264"/>
        <v>Prosjekt 9</v>
      </c>
    </row>
    <row r="2554" spans="106:106" x14ac:dyDescent="0.3">
      <c r="DB2554" s="302" t="str">
        <f t="shared" si="264"/>
        <v>Prosjekt 9</v>
      </c>
    </row>
    <row r="2555" spans="106:106" x14ac:dyDescent="0.3">
      <c r="DB2555" s="302" t="str">
        <f t="shared" si="264"/>
        <v>Prosjekt 9</v>
      </c>
    </row>
    <row r="2556" spans="106:106" x14ac:dyDescent="0.3">
      <c r="DB2556" s="302" t="str">
        <f t="shared" si="264"/>
        <v>Prosjekt 9</v>
      </c>
    </row>
    <row r="2557" spans="106:106" x14ac:dyDescent="0.3">
      <c r="DB2557" s="302" t="str">
        <f t="shared" si="264"/>
        <v>Prosjekt 9</v>
      </c>
    </row>
    <row r="2558" spans="106:106" x14ac:dyDescent="0.3">
      <c r="DB2558" s="302" t="str">
        <f t="shared" si="264"/>
        <v>Prosjekt 9</v>
      </c>
    </row>
    <row r="2559" spans="106:106" x14ac:dyDescent="0.3">
      <c r="DB2559" s="302" t="str">
        <f t="shared" si="264"/>
        <v>Prosjekt 9</v>
      </c>
    </row>
    <row r="2560" spans="106:106" x14ac:dyDescent="0.3">
      <c r="DB2560" s="302" t="str">
        <f t="shared" si="264"/>
        <v>Prosjekt 9</v>
      </c>
    </row>
    <row r="2561" spans="106:106" x14ac:dyDescent="0.3">
      <c r="DB2561" s="302" t="str">
        <f t="shared" si="264"/>
        <v>Prosjekt 9</v>
      </c>
    </row>
    <row r="2562" spans="106:106" x14ac:dyDescent="0.3">
      <c r="DB2562" s="302" t="str">
        <f t="shared" si="264"/>
        <v>Prosjekt 9</v>
      </c>
    </row>
    <row r="2563" spans="106:106" x14ac:dyDescent="0.3">
      <c r="DB2563" s="302" t="str">
        <f t="shared" si="264"/>
        <v>Prosjekt 9</v>
      </c>
    </row>
    <row r="2564" spans="106:106" x14ac:dyDescent="0.3">
      <c r="DB2564" s="302" t="str">
        <f t="shared" si="264"/>
        <v>Prosjekt 9</v>
      </c>
    </row>
    <row r="2565" spans="106:106" x14ac:dyDescent="0.3">
      <c r="DB2565" s="302" t="str">
        <f t="shared" ref="DB2565:DB2628" si="265">IF(CY2565="",DB2564,_xlfn.CONCAT($CY$2," ",CY2565))</f>
        <v>Prosjekt 9</v>
      </c>
    </row>
    <row r="2566" spans="106:106" x14ac:dyDescent="0.3">
      <c r="DB2566" s="302" t="str">
        <f t="shared" si="265"/>
        <v>Prosjekt 9</v>
      </c>
    </row>
    <row r="2567" spans="106:106" x14ac:dyDescent="0.3">
      <c r="DB2567" s="302" t="str">
        <f t="shared" si="265"/>
        <v>Prosjekt 9</v>
      </c>
    </row>
    <row r="2568" spans="106:106" x14ac:dyDescent="0.3">
      <c r="DB2568" s="302" t="str">
        <f t="shared" si="265"/>
        <v>Prosjekt 9</v>
      </c>
    </row>
    <row r="2569" spans="106:106" x14ac:dyDescent="0.3">
      <c r="DB2569" s="302" t="str">
        <f t="shared" si="265"/>
        <v>Prosjekt 9</v>
      </c>
    </row>
    <row r="2570" spans="106:106" x14ac:dyDescent="0.3">
      <c r="DB2570" s="302" t="str">
        <f t="shared" si="265"/>
        <v>Prosjekt 9</v>
      </c>
    </row>
    <row r="2571" spans="106:106" x14ac:dyDescent="0.3">
      <c r="DB2571" s="302" t="str">
        <f t="shared" si="265"/>
        <v>Prosjekt 9</v>
      </c>
    </row>
    <row r="2572" spans="106:106" x14ac:dyDescent="0.3">
      <c r="DB2572" s="302" t="str">
        <f t="shared" si="265"/>
        <v>Prosjekt 9</v>
      </c>
    </row>
    <row r="2573" spans="106:106" x14ac:dyDescent="0.3">
      <c r="DB2573" s="302" t="str">
        <f t="shared" si="265"/>
        <v>Prosjekt 9</v>
      </c>
    </row>
    <row r="2574" spans="106:106" x14ac:dyDescent="0.3">
      <c r="DB2574" s="302" t="str">
        <f t="shared" si="265"/>
        <v>Prosjekt 9</v>
      </c>
    </row>
    <row r="2575" spans="106:106" x14ac:dyDescent="0.3">
      <c r="DB2575" s="302" t="str">
        <f t="shared" si="265"/>
        <v>Prosjekt 9</v>
      </c>
    </row>
    <row r="2576" spans="106:106" x14ac:dyDescent="0.3">
      <c r="DB2576" s="302" t="str">
        <f t="shared" si="265"/>
        <v>Prosjekt 9</v>
      </c>
    </row>
    <row r="2577" spans="106:106" x14ac:dyDescent="0.3">
      <c r="DB2577" s="302" t="str">
        <f t="shared" si="265"/>
        <v>Prosjekt 9</v>
      </c>
    </row>
    <row r="2578" spans="106:106" x14ac:dyDescent="0.3">
      <c r="DB2578" s="302" t="str">
        <f t="shared" si="265"/>
        <v>Prosjekt 9</v>
      </c>
    </row>
    <row r="2579" spans="106:106" x14ac:dyDescent="0.3">
      <c r="DB2579" s="302" t="str">
        <f t="shared" si="265"/>
        <v>Prosjekt 9</v>
      </c>
    </row>
    <row r="2580" spans="106:106" x14ac:dyDescent="0.3">
      <c r="DB2580" s="302" t="str">
        <f t="shared" si="265"/>
        <v>Prosjekt 9</v>
      </c>
    </row>
    <row r="2581" spans="106:106" x14ac:dyDescent="0.3">
      <c r="DB2581" s="302" t="str">
        <f t="shared" si="265"/>
        <v>Prosjekt 9</v>
      </c>
    </row>
    <row r="2582" spans="106:106" x14ac:dyDescent="0.3">
      <c r="DB2582" s="302" t="str">
        <f t="shared" si="265"/>
        <v>Prosjekt 9</v>
      </c>
    </row>
    <row r="2583" spans="106:106" x14ac:dyDescent="0.3">
      <c r="DB2583" s="302" t="str">
        <f t="shared" si="265"/>
        <v>Prosjekt 9</v>
      </c>
    </row>
    <row r="2584" spans="106:106" x14ac:dyDescent="0.3">
      <c r="DB2584" s="302" t="str">
        <f t="shared" si="265"/>
        <v>Prosjekt 9</v>
      </c>
    </row>
    <row r="2585" spans="106:106" x14ac:dyDescent="0.3">
      <c r="DB2585" s="302" t="str">
        <f t="shared" si="265"/>
        <v>Prosjekt 9</v>
      </c>
    </row>
    <row r="2586" spans="106:106" x14ac:dyDescent="0.3">
      <c r="DB2586" s="302" t="str">
        <f t="shared" si="265"/>
        <v>Prosjekt 9</v>
      </c>
    </row>
    <row r="2587" spans="106:106" x14ac:dyDescent="0.3">
      <c r="DB2587" s="302" t="str">
        <f t="shared" si="265"/>
        <v>Prosjekt 9</v>
      </c>
    </row>
    <row r="2588" spans="106:106" x14ac:dyDescent="0.3">
      <c r="DB2588" s="302" t="str">
        <f t="shared" si="265"/>
        <v>Prosjekt 9</v>
      </c>
    </row>
    <row r="2589" spans="106:106" x14ac:dyDescent="0.3">
      <c r="DB2589" s="302" t="str">
        <f t="shared" si="265"/>
        <v>Prosjekt 9</v>
      </c>
    </row>
    <row r="2590" spans="106:106" x14ac:dyDescent="0.3">
      <c r="DB2590" s="302" t="str">
        <f t="shared" si="265"/>
        <v>Prosjekt 9</v>
      </c>
    </row>
    <row r="2591" spans="106:106" x14ac:dyDescent="0.3">
      <c r="DB2591" s="302" t="str">
        <f t="shared" si="265"/>
        <v>Prosjekt 9</v>
      </c>
    </row>
    <row r="2592" spans="106:106" x14ac:dyDescent="0.3">
      <c r="DB2592" s="302" t="str">
        <f t="shared" si="265"/>
        <v>Prosjekt 9</v>
      </c>
    </row>
    <row r="2593" spans="106:106" x14ac:dyDescent="0.3">
      <c r="DB2593" s="302" t="str">
        <f t="shared" si="265"/>
        <v>Prosjekt 9</v>
      </c>
    </row>
    <row r="2594" spans="106:106" x14ac:dyDescent="0.3">
      <c r="DB2594" s="302" t="str">
        <f t="shared" si="265"/>
        <v>Prosjekt 9</v>
      </c>
    </row>
    <row r="2595" spans="106:106" x14ac:dyDescent="0.3">
      <c r="DB2595" s="302" t="str">
        <f t="shared" si="265"/>
        <v>Prosjekt 9</v>
      </c>
    </row>
    <row r="2596" spans="106:106" x14ac:dyDescent="0.3">
      <c r="DB2596" s="302" t="str">
        <f t="shared" si="265"/>
        <v>Prosjekt 9</v>
      </c>
    </row>
    <row r="2597" spans="106:106" x14ac:dyDescent="0.3">
      <c r="DB2597" s="302" t="str">
        <f t="shared" si="265"/>
        <v>Prosjekt 9</v>
      </c>
    </row>
    <row r="2598" spans="106:106" x14ac:dyDescent="0.3">
      <c r="DB2598" s="302" t="str">
        <f t="shared" si="265"/>
        <v>Prosjekt 9</v>
      </c>
    </row>
    <row r="2599" spans="106:106" x14ac:dyDescent="0.3">
      <c r="DB2599" s="302" t="str">
        <f t="shared" si="265"/>
        <v>Prosjekt 9</v>
      </c>
    </row>
    <row r="2600" spans="106:106" x14ac:dyDescent="0.3">
      <c r="DB2600" s="302" t="str">
        <f t="shared" si="265"/>
        <v>Prosjekt 9</v>
      </c>
    </row>
    <row r="2601" spans="106:106" x14ac:dyDescent="0.3">
      <c r="DB2601" s="302" t="str">
        <f t="shared" si="265"/>
        <v>Prosjekt 9</v>
      </c>
    </row>
    <row r="2602" spans="106:106" x14ac:dyDescent="0.3">
      <c r="DB2602" s="302" t="str">
        <f t="shared" si="265"/>
        <v>Prosjekt 9</v>
      </c>
    </row>
    <row r="2603" spans="106:106" x14ac:dyDescent="0.3">
      <c r="DB2603" s="302" t="str">
        <f t="shared" si="265"/>
        <v>Prosjekt 9</v>
      </c>
    </row>
    <row r="2604" spans="106:106" x14ac:dyDescent="0.3">
      <c r="DB2604" s="302" t="str">
        <f t="shared" si="265"/>
        <v>Prosjekt 9</v>
      </c>
    </row>
    <row r="2605" spans="106:106" x14ac:dyDescent="0.3">
      <c r="DB2605" s="302" t="str">
        <f t="shared" si="265"/>
        <v>Prosjekt 9</v>
      </c>
    </row>
    <row r="2606" spans="106:106" x14ac:dyDescent="0.3">
      <c r="DB2606" s="302" t="str">
        <f t="shared" si="265"/>
        <v>Prosjekt 9</v>
      </c>
    </row>
    <row r="2607" spans="106:106" x14ac:dyDescent="0.3">
      <c r="DB2607" s="302" t="str">
        <f t="shared" si="265"/>
        <v>Prosjekt 9</v>
      </c>
    </row>
    <row r="2608" spans="106:106" x14ac:dyDescent="0.3">
      <c r="DB2608" s="302" t="str">
        <f t="shared" si="265"/>
        <v>Prosjekt 9</v>
      </c>
    </row>
    <row r="2609" spans="106:106" x14ac:dyDescent="0.3">
      <c r="DB2609" s="302" t="str">
        <f t="shared" si="265"/>
        <v>Prosjekt 9</v>
      </c>
    </row>
    <row r="2610" spans="106:106" x14ac:dyDescent="0.3">
      <c r="DB2610" s="302" t="str">
        <f t="shared" si="265"/>
        <v>Prosjekt 9</v>
      </c>
    </row>
    <row r="2611" spans="106:106" x14ac:dyDescent="0.3">
      <c r="DB2611" s="302" t="str">
        <f t="shared" si="265"/>
        <v>Prosjekt 9</v>
      </c>
    </row>
    <row r="2612" spans="106:106" x14ac:dyDescent="0.3">
      <c r="DB2612" s="302" t="str">
        <f t="shared" si="265"/>
        <v>Prosjekt 9</v>
      </c>
    </row>
    <row r="2613" spans="106:106" x14ac:dyDescent="0.3">
      <c r="DB2613" s="302" t="str">
        <f t="shared" si="265"/>
        <v>Prosjekt 9</v>
      </c>
    </row>
    <row r="2614" spans="106:106" x14ac:dyDescent="0.3">
      <c r="DB2614" s="302" t="str">
        <f t="shared" si="265"/>
        <v>Prosjekt 9</v>
      </c>
    </row>
    <row r="2615" spans="106:106" x14ac:dyDescent="0.3">
      <c r="DB2615" s="302" t="str">
        <f t="shared" si="265"/>
        <v>Prosjekt 9</v>
      </c>
    </row>
    <row r="2616" spans="106:106" x14ac:dyDescent="0.3">
      <c r="DB2616" s="302" t="str">
        <f t="shared" si="265"/>
        <v>Prosjekt 9</v>
      </c>
    </row>
    <row r="2617" spans="106:106" x14ac:dyDescent="0.3">
      <c r="DB2617" s="302" t="str">
        <f t="shared" si="265"/>
        <v>Prosjekt 9</v>
      </c>
    </row>
    <row r="2618" spans="106:106" x14ac:dyDescent="0.3">
      <c r="DB2618" s="302" t="str">
        <f t="shared" si="265"/>
        <v>Prosjekt 9</v>
      </c>
    </row>
    <row r="2619" spans="106:106" x14ac:dyDescent="0.3">
      <c r="DB2619" s="302" t="str">
        <f t="shared" si="265"/>
        <v>Prosjekt 9</v>
      </c>
    </row>
    <row r="2620" spans="106:106" x14ac:dyDescent="0.3">
      <c r="DB2620" s="302" t="str">
        <f t="shared" si="265"/>
        <v>Prosjekt 9</v>
      </c>
    </row>
    <row r="2621" spans="106:106" x14ac:dyDescent="0.3">
      <c r="DB2621" s="302" t="str">
        <f t="shared" si="265"/>
        <v>Prosjekt 9</v>
      </c>
    </row>
    <row r="2622" spans="106:106" x14ac:dyDescent="0.3">
      <c r="DB2622" s="302" t="str">
        <f t="shared" si="265"/>
        <v>Prosjekt 9</v>
      </c>
    </row>
    <row r="2623" spans="106:106" x14ac:dyDescent="0.3">
      <c r="DB2623" s="302" t="str">
        <f t="shared" si="265"/>
        <v>Prosjekt 9</v>
      </c>
    </row>
    <row r="2624" spans="106:106" x14ac:dyDescent="0.3">
      <c r="DB2624" s="302" t="str">
        <f t="shared" si="265"/>
        <v>Prosjekt 9</v>
      </c>
    </row>
    <row r="2625" spans="106:106" x14ac:dyDescent="0.3">
      <c r="DB2625" s="302" t="str">
        <f t="shared" si="265"/>
        <v>Prosjekt 9</v>
      </c>
    </row>
    <row r="2626" spans="106:106" x14ac:dyDescent="0.3">
      <c r="DB2626" s="302" t="str">
        <f t="shared" si="265"/>
        <v>Prosjekt 9</v>
      </c>
    </row>
    <row r="2627" spans="106:106" x14ac:dyDescent="0.3">
      <c r="DB2627" s="302" t="str">
        <f t="shared" si="265"/>
        <v>Prosjekt 9</v>
      </c>
    </row>
    <row r="2628" spans="106:106" x14ac:dyDescent="0.3">
      <c r="DB2628" s="302" t="str">
        <f t="shared" si="265"/>
        <v>Prosjekt 9</v>
      </c>
    </row>
    <row r="2629" spans="106:106" x14ac:dyDescent="0.3">
      <c r="DB2629" s="302" t="str">
        <f t="shared" ref="DB2629:DB2692" si="266">IF(CY2629="",DB2628,_xlfn.CONCAT($CY$2," ",CY2629))</f>
        <v>Prosjekt 9</v>
      </c>
    </row>
    <row r="2630" spans="106:106" x14ac:dyDescent="0.3">
      <c r="DB2630" s="302" t="str">
        <f t="shared" si="266"/>
        <v>Prosjekt 9</v>
      </c>
    </row>
    <row r="2631" spans="106:106" x14ac:dyDescent="0.3">
      <c r="DB2631" s="302" t="str">
        <f t="shared" si="266"/>
        <v>Prosjekt 9</v>
      </c>
    </row>
    <row r="2632" spans="106:106" x14ac:dyDescent="0.3">
      <c r="DB2632" s="302" t="str">
        <f t="shared" si="266"/>
        <v>Prosjekt 9</v>
      </c>
    </row>
    <row r="2633" spans="106:106" x14ac:dyDescent="0.3">
      <c r="DB2633" s="302" t="str">
        <f t="shared" si="266"/>
        <v>Prosjekt 9</v>
      </c>
    </row>
    <row r="2634" spans="106:106" x14ac:dyDescent="0.3">
      <c r="DB2634" s="302" t="str">
        <f t="shared" si="266"/>
        <v>Prosjekt 9</v>
      </c>
    </row>
    <row r="2635" spans="106:106" x14ac:dyDescent="0.3">
      <c r="DB2635" s="302" t="str">
        <f t="shared" si="266"/>
        <v>Prosjekt 9</v>
      </c>
    </row>
    <row r="2636" spans="106:106" x14ac:dyDescent="0.3">
      <c r="DB2636" s="302" t="str">
        <f t="shared" si="266"/>
        <v>Prosjekt 9</v>
      </c>
    </row>
    <row r="2637" spans="106:106" x14ac:dyDescent="0.3">
      <c r="DB2637" s="302" t="str">
        <f t="shared" si="266"/>
        <v>Prosjekt 9</v>
      </c>
    </row>
    <row r="2638" spans="106:106" x14ac:dyDescent="0.3">
      <c r="DB2638" s="302" t="str">
        <f t="shared" si="266"/>
        <v>Prosjekt 9</v>
      </c>
    </row>
    <row r="2639" spans="106:106" x14ac:dyDescent="0.3">
      <c r="DB2639" s="302" t="str">
        <f t="shared" si="266"/>
        <v>Prosjekt 9</v>
      </c>
    </row>
    <row r="2640" spans="106:106" x14ac:dyDescent="0.3">
      <c r="DB2640" s="302" t="str">
        <f t="shared" si="266"/>
        <v>Prosjekt 9</v>
      </c>
    </row>
    <row r="2641" spans="106:106" x14ac:dyDescent="0.3">
      <c r="DB2641" s="302" t="str">
        <f t="shared" si="266"/>
        <v>Prosjekt 9</v>
      </c>
    </row>
    <row r="2642" spans="106:106" x14ac:dyDescent="0.3">
      <c r="DB2642" s="302" t="str">
        <f t="shared" si="266"/>
        <v>Prosjekt 9</v>
      </c>
    </row>
    <row r="2643" spans="106:106" x14ac:dyDescent="0.3">
      <c r="DB2643" s="302" t="str">
        <f t="shared" si="266"/>
        <v>Prosjekt 9</v>
      </c>
    </row>
    <row r="2644" spans="106:106" x14ac:dyDescent="0.3">
      <c r="DB2644" s="302" t="str">
        <f t="shared" si="266"/>
        <v>Prosjekt 9</v>
      </c>
    </row>
    <row r="2645" spans="106:106" x14ac:dyDescent="0.3">
      <c r="DB2645" s="302" t="str">
        <f t="shared" si="266"/>
        <v>Prosjekt 9</v>
      </c>
    </row>
    <row r="2646" spans="106:106" x14ac:dyDescent="0.3">
      <c r="DB2646" s="302" t="str">
        <f t="shared" si="266"/>
        <v>Prosjekt 9</v>
      </c>
    </row>
    <row r="2647" spans="106:106" x14ac:dyDescent="0.3">
      <c r="DB2647" s="302" t="str">
        <f t="shared" si="266"/>
        <v>Prosjekt 9</v>
      </c>
    </row>
    <row r="2648" spans="106:106" x14ac:dyDescent="0.3">
      <c r="DB2648" s="302" t="str">
        <f t="shared" si="266"/>
        <v>Prosjekt 9</v>
      </c>
    </row>
    <row r="2649" spans="106:106" x14ac:dyDescent="0.3">
      <c r="DB2649" s="302" t="str">
        <f t="shared" si="266"/>
        <v>Prosjekt 9</v>
      </c>
    </row>
    <row r="2650" spans="106:106" x14ac:dyDescent="0.3">
      <c r="DB2650" s="302" t="str">
        <f t="shared" si="266"/>
        <v>Prosjekt 9</v>
      </c>
    </row>
    <row r="2651" spans="106:106" x14ac:dyDescent="0.3">
      <c r="DB2651" s="302" t="str">
        <f t="shared" si="266"/>
        <v>Prosjekt 9</v>
      </c>
    </row>
    <row r="2652" spans="106:106" x14ac:dyDescent="0.3">
      <c r="DB2652" s="302" t="str">
        <f t="shared" si="266"/>
        <v>Prosjekt 9</v>
      </c>
    </row>
    <row r="2653" spans="106:106" x14ac:dyDescent="0.3">
      <c r="DB2653" s="302" t="str">
        <f t="shared" si="266"/>
        <v>Prosjekt 9</v>
      </c>
    </row>
    <row r="2654" spans="106:106" x14ac:dyDescent="0.3">
      <c r="DB2654" s="302" t="str">
        <f t="shared" si="266"/>
        <v>Prosjekt 9</v>
      </c>
    </row>
    <row r="2655" spans="106:106" x14ac:dyDescent="0.3">
      <c r="DB2655" s="302" t="str">
        <f t="shared" si="266"/>
        <v>Prosjekt 9</v>
      </c>
    </row>
    <row r="2656" spans="106:106" x14ac:dyDescent="0.3">
      <c r="DB2656" s="302" t="str">
        <f t="shared" si="266"/>
        <v>Prosjekt 9</v>
      </c>
    </row>
    <row r="2657" spans="106:106" x14ac:dyDescent="0.3">
      <c r="DB2657" s="302" t="str">
        <f t="shared" si="266"/>
        <v>Prosjekt 9</v>
      </c>
    </row>
    <row r="2658" spans="106:106" x14ac:dyDescent="0.3">
      <c r="DB2658" s="302" t="str">
        <f t="shared" si="266"/>
        <v>Prosjekt 9</v>
      </c>
    </row>
    <row r="2659" spans="106:106" x14ac:dyDescent="0.3">
      <c r="DB2659" s="302" t="str">
        <f t="shared" si="266"/>
        <v>Prosjekt 9</v>
      </c>
    </row>
    <row r="2660" spans="106:106" x14ac:dyDescent="0.3">
      <c r="DB2660" s="302" t="str">
        <f t="shared" si="266"/>
        <v>Prosjekt 9</v>
      </c>
    </row>
    <row r="2661" spans="106:106" x14ac:dyDescent="0.3">
      <c r="DB2661" s="302" t="str">
        <f t="shared" si="266"/>
        <v>Prosjekt 9</v>
      </c>
    </row>
    <row r="2662" spans="106:106" x14ac:dyDescent="0.3">
      <c r="DB2662" s="302" t="str">
        <f t="shared" si="266"/>
        <v>Prosjekt 9</v>
      </c>
    </row>
    <row r="2663" spans="106:106" x14ac:dyDescent="0.3">
      <c r="DB2663" s="302" t="str">
        <f t="shared" si="266"/>
        <v>Prosjekt 9</v>
      </c>
    </row>
    <row r="2664" spans="106:106" x14ac:dyDescent="0.3">
      <c r="DB2664" s="302" t="str">
        <f t="shared" si="266"/>
        <v>Prosjekt 9</v>
      </c>
    </row>
    <row r="2665" spans="106:106" x14ac:dyDescent="0.3">
      <c r="DB2665" s="302" t="str">
        <f t="shared" si="266"/>
        <v>Prosjekt 9</v>
      </c>
    </row>
    <row r="2666" spans="106:106" x14ac:dyDescent="0.3">
      <c r="DB2666" s="302" t="str">
        <f t="shared" si="266"/>
        <v>Prosjekt 9</v>
      </c>
    </row>
    <row r="2667" spans="106:106" x14ac:dyDescent="0.3">
      <c r="DB2667" s="302" t="str">
        <f t="shared" si="266"/>
        <v>Prosjekt 9</v>
      </c>
    </row>
    <row r="2668" spans="106:106" x14ac:dyDescent="0.3">
      <c r="DB2668" s="302" t="str">
        <f t="shared" si="266"/>
        <v>Prosjekt 9</v>
      </c>
    </row>
    <row r="2669" spans="106:106" x14ac:dyDescent="0.3">
      <c r="DB2669" s="302" t="str">
        <f t="shared" si="266"/>
        <v>Prosjekt 9</v>
      </c>
    </row>
    <row r="2670" spans="106:106" x14ac:dyDescent="0.3">
      <c r="DB2670" s="302" t="str">
        <f t="shared" si="266"/>
        <v>Prosjekt 9</v>
      </c>
    </row>
    <row r="2671" spans="106:106" x14ac:dyDescent="0.3">
      <c r="DB2671" s="302" t="str">
        <f t="shared" si="266"/>
        <v>Prosjekt 9</v>
      </c>
    </row>
    <row r="2672" spans="106:106" x14ac:dyDescent="0.3">
      <c r="DB2672" s="302" t="str">
        <f t="shared" si="266"/>
        <v>Prosjekt 9</v>
      </c>
    </row>
    <row r="2673" spans="106:106" x14ac:dyDescent="0.3">
      <c r="DB2673" s="302" t="str">
        <f t="shared" si="266"/>
        <v>Prosjekt 9</v>
      </c>
    </row>
    <row r="2674" spans="106:106" x14ac:dyDescent="0.3">
      <c r="DB2674" s="302" t="str">
        <f t="shared" si="266"/>
        <v>Prosjekt 9</v>
      </c>
    </row>
    <row r="2675" spans="106:106" x14ac:dyDescent="0.3">
      <c r="DB2675" s="302" t="str">
        <f t="shared" si="266"/>
        <v>Prosjekt 9</v>
      </c>
    </row>
    <row r="2676" spans="106:106" x14ac:dyDescent="0.3">
      <c r="DB2676" s="302" t="str">
        <f t="shared" si="266"/>
        <v>Prosjekt 9</v>
      </c>
    </row>
    <row r="2677" spans="106:106" x14ac:dyDescent="0.3">
      <c r="DB2677" s="302" t="str">
        <f t="shared" si="266"/>
        <v>Prosjekt 9</v>
      </c>
    </row>
    <row r="2678" spans="106:106" x14ac:dyDescent="0.3">
      <c r="DB2678" s="302" t="str">
        <f t="shared" si="266"/>
        <v>Prosjekt 9</v>
      </c>
    </row>
    <row r="2679" spans="106:106" x14ac:dyDescent="0.3">
      <c r="DB2679" s="302" t="str">
        <f t="shared" si="266"/>
        <v>Prosjekt 9</v>
      </c>
    </row>
    <row r="2680" spans="106:106" x14ac:dyDescent="0.3">
      <c r="DB2680" s="302" t="str">
        <f t="shared" si="266"/>
        <v>Prosjekt 9</v>
      </c>
    </row>
    <row r="2681" spans="106:106" x14ac:dyDescent="0.3">
      <c r="DB2681" s="302" t="str">
        <f t="shared" si="266"/>
        <v>Prosjekt 9</v>
      </c>
    </row>
    <row r="2682" spans="106:106" x14ac:dyDescent="0.3">
      <c r="DB2682" s="302" t="str">
        <f t="shared" si="266"/>
        <v>Prosjekt 9</v>
      </c>
    </row>
    <row r="2683" spans="106:106" x14ac:dyDescent="0.3">
      <c r="DB2683" s="302" t="str">
        <f t="shared" si="266"/>
        <v>Prosjekt 9</v>
      </c>
    </row>
    <row r="2684" spans="106:106" x14ac:dyDescent="0.3">
      <c r="DB2684" s="302" t="str">
        <f t="shared" si="266"/>
        <v>Prosjekt 9</v>
      </c>
    </row>
    <row r="2685" spans="106:106" x14ac:dyDescent="0.3">
      <c r="DB2685" s="302" t="str">
        <f t="shared" si="266"/>
        <v>Prosjekt 9</v>
      </c>
    </row>
    <row r="2686" spans="106:106" x14ac:dyDescent="0.3">
      <c r="DB2686" s="302" t="str">
        <f t="shared" si="266"/>
        <v>Prosjekt 9</v>
      </c>
    </row>
    <row r="2687" spans="106:106" x14ac:dyDescent="0.3">
      <c r="DB2687" s="302" t="str">
        <f t="shared" si="266"/>
        <v>Prosjekt 9</v>
      </c>
    </row>
    <row r="2688" spans="106:106" x14ac:dyDescent="0.3">
      <c r="DB2688" s="302" t="str">
        <f t="shared" si="266"/>
        <v>Prosjekt 9</v>
      </c>
    </row>
    <row r="2689" spans="106:106" x14ac:dyDescent="0.3">
      <c r="DB2689" s="302" t="str">
        <f t="shared" si="266"/>
        <v>Prosjekt 9</v>
      </c>
    </row>
    <row r="2690" spans="106:106" x14ac:dyDescent="0.3">
      <c r="DB2690" s="302" t="str">
        <f t="shared" si="266"/>
        <v>Prosjekt 9</v>
      </c>
    </row>
    <row r="2691" spans="106:106" x14ac:dyDescent="0.3">
      <c r="DB2691" s="302" t="str">
        <f t="shared" si="266"/>
        <v>Prosjekt 9</v>
      </c>
    </row>
    <row r="2692" spans="106:106" x14ac:dyDescent="0.3">
      <c r="DB2692" s="302" t="str">
        <f t="shared" si="266"/>
        <v>Prosjekt 9</v>
      </c>
    </row>
    <row r="2693" spans="106:106" x14ac:dyDescent="0.3">
      <c r="DB2693" s="302" t="str">
        <f t="shared" ref="DB2693:DB2756" si="267">IF(CY2693="",DB2692,_xlfn.CONCAT($CY$2," ",CY2693))</f>
        <v>Prosjekt 9</v>
      </c>
    </row>
    <row r="2694" spans="106:106" x14ac:dyDescent="0.3">
      <c r="DB2694" s="302" t="str">
        <f t="shared" si="267"/>
        <v>Prosjekt 9</v>
      </c>
    </row>
    <row r="2695" spans="106:106" x14ac:dyDescent="0.3">
      <c r="DB2695" s="302" t="str">
        <f t="shared" si="267"/>
        <v>Prosjekt 9</v>
      </c>
    </row>
    <row r="2696" spans="106:106" x14ac:dyDescent="0.3">
      <c r="DB2696" s="302" t="str">
        <f t="shared" si="267"/>
        <v>Prosjekt 9</v>
      </c>
    </row>
    <row r="2697" spans="106:106" x14ac:dyDescent="0.3">
      <c r="DB2697" s="302" t="str">
        <f t="shared" si="267"/>
        <v>Prosjekt 9</v>
      </c>
    </row>
    <row r="2698" spans="106:106" x14ac:dyDescent="0.3">
      <c r="DB2698" s="302" t="str">
        <f t="shared" si="267"/>
        <v>Prosjekt 9</v>
      </c>
    </row>
    <row r="2699" spans="106:106" x14ac:dyDescent="0.3">
      <c r="DB2699" s="302" t="str">
        <f t="shared" si="267"/>
        <v>Prosjekt 9</v>
      </c>
    </row>
    <row r="2700" spans="106:106" x14ac:dyDescent="0.3">
      <c r="DB2700" s="302" t="str">
        <f t="shared" si="267"/>
        <v>Prosjekt 9</v>
      </c>
    </row>
    <row r="2701" spans="106:106" x14ac:dyDescent="0.3">
      <c r="DB2701" s="302" t="str">
        <f t="shared" si="267"/>
        <v>Prosjekt 9</v>
      </c>
    </row>
    <row r="2702" spans="106:106" x14ac:dyDescent="0.3">
      <c r="DB2702" s="302" t="str">
        <f t="shared" si="267"/>
        <v>Prosjekt 9</v>
      </c>
    </row>
    <row r="2703" spans="106:106" x14ac:dyDescent="0.3">
      <c r="DB2703" s="302" t="str">
        <f t="shared" si="267"/>
        <v>Prosjekt 9</v>
      </c>
    </row>
    <row r="2704" spans="106:106" x14ac:dyDescent="0.3">
      <c r="DB2704" s="302" t="str">
        <f t="shared" si="267"/>
        <v>Prosjekt 9</v>
      </c>
    </row>
    <row r="2705" spans="106:106" x14ac:dyDescent="0.3">
      <c r="DB2705" s="302" t="str">
        <f t="shared" si="267"/>
        <v>Prosjekt 9</v>
      </c>
    </row>
    <row r="2706" spans="106:106" x14ac:dyDescent="0.3">
      <c r="DB2706" s="302" t="str">
        <f t="shared" si="267"/>
        <v>Prosjekt 9</v>
      </c>
    </row>
    <row r="2707" spans="106:106" x14ac:dyDescent="0.3">
      <c r="DB2707" s="302" t="str">
        <f t="shared" si="267"/>
        <v>Prosjekt 9</v>
      </c>
    </row>
    <row r="2708" spans="106:106" x14ac:dyDescent="0.3">
      <c r="DB2708" s="302" t="str">
        <f t="shared" si="267"/>
        <v>Prosjekt 9</v>
      </c>
    </row>
    <row r="2709" spans="106:106" x14ac:dyDescent="0.3">
      <c r="DB2709" s="302" t="str">
        <f t="shared" si="267"/>
        <v>Prosjekt 9</v>
      </c>
    </row>
    <row r="2710" spans="106:106" x14ac:dyDescent="0.3">
      <c r="DB2710" s="302" t="str">
        <f t="shared" si="267"/>
        <v>Prosjekt 9</v>
      </c>
    </row>
    <row r="2711" spans="106:106" x14ac:dyDescent="0.3">
      <c r="DB2711" s="302" t="str">
        <f t="shared" si="267"/>
        <v>Prosjekt 9</v>
      </c>
    </row>
    <row r="2712" spans="106:106" x14ac:dyDescent="0.3">
      <c r="DB2712" s="302" t="str">
        <f t="shared" si="267"/>
        <v>Prosjekt 9</v>
      </c>
    </row>
    <row r="2713" spans="106:106" x14ac:dyDescent="0.3">
      <c r="DB2713" s="302" t="str">
        <f t="shared" si="267"/>
        <v>Prosjekt 9</v>
      </c>
    </row>
    <row r="2714" spans="106:106" x14ac:dyDescent="0.3">
      <c r="DB2714" s="302" t="str">
        <f t="shared" si="267"/>
        <v>Prosjekt 9</v>
      </c>
    </row>
    <row r="2715" spans="106:106" x14ac:dyDescent="0.3">
      <c r="DB2715" s="302" t="str">
        <f t="shared" si="267"/>
        <v>Prosjekt 9</v>
      </c>
    </row>
    <row r="2716" spans="106:106" x14ac:dyDescent="0.3">
      <c r="DB2716" s="302" t="str">
        <f t="shared" si="267"/>
        <v>Prosjekt 9</v>
      </c>
    </row>
    <row r="2717" spans="106:106" x14ac:dyDescent="0.3">
      <c r="DB2717" s="302" t="str">
        <f t="shared" si="267"/>
        <v>Prosjekt 9</v>
      </c>
    </row>
    <row r="2718" spans="106:106" x14ac:dyDescent="0.3">
      <c r="DB2718" s="302" t="str">
        <f t="shared" si="267"/>
        <v>Prosjekt 9</v>
      </c>
    </row>
    <row r="2719" spans="106:106" x14ac:dyDescent="0.3">
      <c r="DB2719" s="302" t="str">
        <f t="shared" si="267"/>
        <v>Prosjekt 9</v>
      </c>
    </row>
    <row r="2720" spans="106:106" x14ac:dyDescent="0.3">
      <c r="DB2720" s="302" t="str">
        <f t="shared" si="267"/>
        <v>Prosjekt 9</v>
      </c>
    </row>
    <row r="2721" spans="106:106" x14ac:dyDescent="0.3">
      <c r="DB2721" s="302" t="str">
        <f t="shared" si="267"/>
        <v>Prosjekt 9</v>
      </c>
    </row>
    <row r="2722" spans="106:106" x14ac:dyDescent="0.3">
      <c r="DB2722" s="302" t="str">
        <f t="shared" si="267"/>
        <v>Prosjekt 9</v>
      </c>
    </row>
    <row r="2723" spans="106:106" x14ac:dyDescent="0.3">
      <c r="DB2723" s="302" t="str">
        <f t="shared" si="267"/>
        <v>Prosjekt 9</v>
      </c>
    </row>
    <row r="2724" spans="106:106" x14ac:dyDescent="0.3">
      <c r="DB2724" s="302" t="str">
        <f t="shared" si="267"/>
        <v>Prosjekt 9</v>
      </c>
    </row>
    <row r="2725" spans="106:106" x14ac:dyDescent="0.3">
      <c r="DB2725" s="302" t="str">
        <f t="shared" si="267"/>
        <v>Prosjekt 9</v>
      </c>
    </row>
    <row r="2726" spans="106:106" x14ac:dyDescent="0.3">
      <c r="DB2726" s="302" t="str">
        <f t="shared" si="267"/>
        <v>Prosjekt 9</v>
      </c>
    </row>
    <row r="2727" spans="106:106" x14ac:dyDescent="0.3">
      <c r="DB2727" s="302" t="str">
        <f t="shared" si="267"/>
        <v>Prosjekt 9</v>
      </c>
    </row>
    <row r="2728" spans="106:106" x14ac:dyDescent="0.3">
      <c r="DB2728" s="302" t="str">
        <f t="shared" si="267"/>
        <v>Prosjekt 9</v>
      </c>
    </row>
    <row r="2729" spans="106:106" x14ac:dyDescent="0.3">
      <c r="DB2729" s="302" t="str">
        <f t="shared" si="267"/>
        <v>Prosjekt 9</v>
      </c>
    </row>
    <row r="2730" spans="106:106" x14ac:dyDescent="0.3">
      <c r="DB2730" s="302" t="str">
        <f t="shared" si="267"/>
        <v>Prosjekt 9</v>
      </c>
    </row>
    <row r="2731" spans="106:106" x14ac:dyDescent="0.3">
      <c r="DB2731" s="302" t="str">
        <f t="shared" si="267"/>
        <v>Prosjekt 9</v>
      </c>
    </row>
    <row r="2732" spans="106:106" x14ac:dyDescent="0.3">
      <c r="DB2732" s="302" t="str">
        <f t="shared" si="267"/>
        <v>Prosjekt 9</v>
      </c>
    </row>
    <row r="2733" spans="106:106" x14ac:dyDescent="0.3">
      <c r="DB2733" s="302" t="str">
        <f t="shared" si="267"/>
        <v>Prosjekt 9</v>
      </c>
    </row>
    <row r="2734" spans="106:106" x14ac:dyDescent="0.3">
      <c r="DB2734" s="302" t="str">
        <f t="shared" si="267"/>
        <v>Prosjekt 9</v>
      </c>
    </row>
    <row r="2735" spans="106:106" x14ac:dyDescent="0.3">
      <c r="DB2735" s="302" t="str">
        <f t="shared" si="267"/>
        <v>Prosjekt 9</v>
      </c>
    </row>
    <row r="2736" spans="106:106" x14ac:dyDescent="0.3">
      <c r="DB2736" s="302" t="str">
        <f t="shared" si="267"/>
        <v>Prosjekt 9</v>
      </c>
    </row>
    <row r="2737" spans="106:106" x14ac:dyDescent="0.3">
      <c r="DB2737" s="302" t="str">
        <f t="shared" si="267"/>
        <v>Prosjekt 9</v>
      </c>
    </row>
    <row r="2738" spans="106:106" x14ac:dyDescent="0.3">
      <c r="DB2738" s="302" t="str">
        <f t="shared" si="267"/>
        <v>Prosjekt 9</v>
      </c>
    </row>
    <row r="2739" spans="106:106" x14ac:dyDescent="0.3">
      <c r="DB2739" s="302" t="str">
        <f t="shared" si="267"/>
        <v>Prosjekt 9</v>
      </c>
    </row>
    <row r="2740" spans="106:106" x14ac:dyDescent="0.3">
      <c r="DB2740" s="302" t="str">
        <f t="shared" si="267"/>
        <v>Prosjekt 9</v>
      </c>
    </row>
    <row r="2741" spans="106:106" x14ac:dyDescent="0.3">
      <c r="DB2741" s="302" t="str">
        <f t="shared" si="267"/>
        <v>Prosjekt 9</v>
      </c>
    </row>
    <row r="2742" spans="106:106" x14ac:dyDescent="0.3">
      <c r="DB2742" s="302" t="str">
        <f t="shared" si="267"/>
        <v>Prosjekt 9</v>
      </c>
    </row>
    <row r="2743" spans="106:106" x14ac:dyDescent="0.3">
      <c r="DB2743" s="302" t="str">
        <f t="shared" si="267"/>
        <v>Prosjekt 9</v>
      </c>
    </row>
    <row r="2744" spans="106:106" x14ac:dyDescent="0.3">
      <c r="DB2744" s="302" t="str">
        <f t="shared" si="267"/>
        <v>Prosjekt 9</v>
      </c>
    </row>
    <row r="2745" spans="106:106" x14ac:dyDescent="0.3">
      <c r="DB2745" s="302" t="str">
        <f t="shared" si="267"/>
        <v>Prosjekt 9</v>
      </c>
    </row>
    <row r="2746" spans="106:106" x14ac:dyDescent="0.3">
      <c r="DB2746" s="302" t="str">
        <f t="shared" si="267"/>
        <v>Prosjekt 9</v>
      </c>
    </row>
    <row r="2747" spans="106:106" x14ac:dyDescent="0.3">
      <c r="DB2747" s="302" t="str">
        <f t="shared" si="267"/>
        <v>Prosjekt 9</v>
      </c>
    </row>
    <row r="2748" spans="106:106" x14ac:dyDescent="0.3">
      <c r="DB2748" s="302" t="str">
        <f t="shared" si="267"/>
        <v>Prosjekt 9</v>
      </c>
    </row>
    <row r="2749" spans="106:106" x14ac:dyDescent="0.3">
      <c r="DB2749" s="302" t="str">
        <f t="shared" si="267"/>
        <v>Prosjekt 9</v>
      </c>
    </row>
    <row r="2750" spans="106:106" x14ac:dyDescent="0.3">
      <c r="DB2750" s="302" t="str">
        <f t="shared" si="267"/>
        <v>Prosjekt 9</v>
      </c>
    </row>
    <row r="2751" spans="106:106" x14ac:dyDescent="0.3">
      <c r="DB2751" s="302" t="str">
        <f t="shared" si="267"/>
        <v>Prosjekt 9</v>
      </c>
    </row>
    <row r="2752" spans="106:106" x14ac:dyDescent="0.3">
      <c r="DB2752" s="302" t="str">
        <f t="shared" si="267"/>
        <v>Prosjekt 9</v>
      </c>
    </row>
    <row r="2753" spans="106:106" x14ac:dyDescent="0.3">
      <c r="DB2753" s="302" t="str">
        <f t="shared" si="267"/>
        <v>Prosjekt 9</v>
      </c>
    </row>
    <row r="2754" spans="106:106" x14ac:dyDescent="0.3">
      <c r="DB2754" s="302" t="str">
        <f t="shared" si="267"/>
        <v>Prosjekt 9</v>
      </c>
    </row>
    <row r="2755" spans="106:106" x14ac:dyDescent="0.3">
      <c r="DB2755" s="302" t="str">
        <f t="shared" si="267"/>
        <v>Prosjekt 9</v>
      </c>
    </row>
    <row r="2756" spans="106:106" x14ac:dyDescent="0.3">
      <c r="DB2756" s="302" t="str">
        <f t="shared" si="267"/>
        <v>Prosjekt 9</v>
      </c>
    </row>
    <row r="2757" spans="106:106" x14ac:dyDescent="0.3">
      <c r="DB2757" s="302" t="str">
        <f t="shared" ref="DB2757:DB2820" si="268">IF(CY2757="",DB2756,_xlfn.CONCAT($CY$2," ",CY2757))</f>
        <v>Prosjekt 9</v>
      </c>
    </row>
    <row r="2758" spans="106:106" x14ac:dyDescent="0.3">
      <c r="DB2758" s="302" t="str">
        <f t="shared" si="268"/>
        <v>Prosjekt 9</v>
      </c>
    </row>
    <row r="2759" spans="106:106" x14ac:dyDescent="0.3">
      <c r="DB2759" s="302" t="str">
        <f t="shared" si="268"/>
        <v>Prosjekt 9</v>
      </c>
    </row>
    <row r="2760" spans="106:106" x14ac:dyDescent="0.3">
      <c r="DB2760" s="302" t="str">
        <f t="shared" si="268"/>
        <v>Prosjekt 9</v>
      </c>
    </row>
    <row r="2761" spans="106:106" x14ac:dyDescent="0.3">
      <c r="DB2761" s="302" t="str">
        <f t="shared" si="268"/>
        <v>Prosjekt 9</v>
      </c>
    </row>
    <row r="2762" spans="106:106" x14ac:dyDescent="0.3">
      <c r="DB2762" s="302" t="str">
        <f t="shared" si="268"/>
        <v>Prosjekt 9</v>
      </c>
    </row>
    <row r="2763" spans="106:106" x14ac:dyDescent="0.3">
      <c r="DB2763" s="302" t="str">
        <f t="shared" si="268"/>
        <v>Prosjekt 9</v>
      </c>
    </row>
    <row r="2764" spans="106:106" x14ac:dyDescent="0.3">
      <c r="DB2764" s="302" t="str">
        <f t="shared" si="268"/>
        <v>Prosjekt 9</v>
      </c>
    </row>
    <row r="2765" spans="106:106" x14ac:dyDescent="0.3">
      <c r="DB2765" s="302" t="str">
        <f t="shared" si="268"/>
        <v>Prosjekt 9</v>
      </c>
    </row>
    <row r="2766" spans="106:106" x14ac:dyDescent="0.3">
      <c r="DB2766" s="302" t="str">
        <f t="shared" si="268"/>
        <v>Prosjekt 9</v>
      </c>
    </row>
    <row r="2767" spans="106:106" x14ac:dyDescent="0.3">
      <c r="DB2767" s="302" t="str">
        <f t="shared" si="268"/>
        <v>Prosjekt 9</v>
      </c>
    </row>
    <row r="2768" spans="106:106" x14ac:dyDescent="0.3">
      <c r="DB2768" s="302" t="str">
        <f t="shared" si="268"/>
        <v>Prosjekt 9</v>
      </c>
    </row>
    <row r="2769" spans="106:106" x14ac:dyDescent="0.3">
      <c r="DB2769" s="302" t="str">
        <f t="shared" si="268"/>
        <v>Prosjekt 9</v>
      </c>
    </row>
    <row r="2770" spans="106:106" x14ac:dyDescent="0.3">
      <c r="DB2770" s="302" t="str">
        <f t="shared" si="268"/>
        <v>Prosjekt 9</v>
      </c>
    </row>
    <row r="2771" spans="106:106" x14ac:dyDescent="0.3">
      <c r="DB2771" s="302" t="str">
        <f t="shared" si="268"/>
        <v>Prosjekt 9</v>
      </c>
    </row>
    <row r="2772" spans="106:106" x14ac:dyDescent="0.3">
      <c r="DB2772" s="302" t="str">
        <f t="shared" si="268"/>
        <v>Prosjekt 9</v>
      </c>
    </row>
    <row r="2773" spans="106:106" x14ac:dyDescent="0.3">
      <c r="DB2773" s="302" t="str">
        <f t="shared" si="268"/>
        <v>Prosjekt 9</v>
      </c>
    </row>
    <row r="2774" spans="106:106" x14ac:dyDescent="0.3">
      <c r="DB2774" s="302" t="str">
        <f t="shared" si="268"/>
        <v>Prosjekt 9</v>
      </c>
    </row>
    <row r="2775" spans="106:106" x14ac:dyDescent="0.3">
      <c r="DB2775" s="302" t="str">
        <f t="shared" si="268"/>
        <v>Prosjekt 9</v>
      </c>
    </row>
    <row r="2776" spans="106:106" x14ac:dyDescent="0.3">
      <c r="DB2776" s="302" t="str">
        <f t="shared" si="268"/>
        <v>Prosjekt 9</v>
      </c>
    </row>
    <row r="2777" spans="106:106" x14ac:dyDescent="0.3">
      <c r="DB2777" s="302" t="str">
        <f t="shared" si="268"/>
        <v>Prosjekt 9</v>
      </c>
    </row>
    <row r="2778" spans="106:106" x14ac:dyDescent="0.3">
      <c r="DB2778" s="302" t="str">
        <f t="shared" si="268"/>
        <v>Prosjekt 9</v>
      </c>
    </row>
    <row r="2779" spans="106:106" x14ac:dyDescent="0.3">
      <c r="DB2779" s="302" t="str">
        <f t="shared" si="268"/>
        <v>Prosjekt 9</v>
      </c>
    </row>
    <row r="2780" spans="106:106" x14ac:dyDescent="0.3">
      <c r="DB2780" s="302" t="str">
        <f t="shared" si="268"/>
        <v>Prosjekt 9</v>
      </c>
    </row>
    <row r="2781" spans="106:106" x14ac:dyDescent="0.3">
      <c r="DB2781" s="302" t="str">
        <f t="shared" si="268"/>
        <v>Prosjekt 9</v>
      </c>
    </row>
    <row r="2782" spans="106:106" x14ac:dyDescent="0.3">
      <c r="DB2782" s="302" t="str">
        <f t="shared" si="268"/>
        <v>Prosjekt 9</v>
      </c>
    </row>
    <row r="2783" spans="106:106" x14ac:dyDescent="0.3">
      <c r="DB2783" s="302" t="str">
        <f t="shared" si="268"/>
        <v>Prosjekt 9</v>
      </c>
    </row>
    <row r="2784" spans="106:106" x14ac:dyDescent="0.3">
      <c r="DB2784" s="302" t="str">
        <f t="shared" si="268"/>
        <v>Prosjekt 9</v>
      </c>
    </row>
    <row r="2785" spans="106:106" x14ac:dyDescent="0.3">
      <c r="DB2785" s="302" t="str">
        <f t="shared" si="268"/>
        <v>Prosjekt 9</v>
      </c>
    </row>
    <row r="2786" spans="106:106" x14ac:dyDescent="0.3">
      <c r="DB2786" s="302" t="str">
        <f t="shared" si="268"/>
        <v>Prosjekt 9</v>
      </c>
    </row>
    <row r="2787" spans="106:106" x14ac:dyDescent="0.3">
      <c r="DB2787" s="302" t="str">
        <f t="shared" si="268"/>
        <v>Prosjekt 9</v>
      </c>
    </row>
    <row r="2788" spans="106:106" x14ac:dyDescent="0.3">
      <c r="DB2788" s="302" t="str">
        <f t="shared" si="268"/>
        <v>Prosjekt 9</v>
      </c>
    </row>
    <row r="2789" spans="106:106" x14ac:dyDescent="0.3">
      <c r="DB2789" s="302" t="str">
        <f t="shared" si="268"/>
        <v>Prosjekt 9</v>
      </c>
    </row>
    <row r="2790" spans="106:106" x14ac:dyDescent="0.3">
      <c r="DB2790" s="302" t="str">
        <f t="shared" si="268"/>
        <v>Prosjekt 9</v>
      </c>
    </row>
    <row r="2791" spans="106:106" x14ac:dyDescent="0.3">
      <c r="DB2791" s="302" t="str">
        <f t="shared" si="268"/>
        <v>Prosjekt 9</v>
      </c>
    </row>
    <row r="2792" spans="106:106" x14ac:dyDescent="0.3">
      <c r="DB2792" s="302" t="str">
        <f t="shared" si="268"/>
        <v>Prosjekt 9</v>
      </c>
    </row>
    <row r="2793" spans="106:106" x14ac:dyDescent="0.3">
      <c r="DB2793" s="302" t="str">
        <f t="shared" si="268"/>
        <v>Prosjekt 9</v>
      </c>
    </row>
    <row r="2794" spans="106:106" x14ac:dyDescent="0.3">
      <c r="DB2794" s="302" t="str">
        <f t="shared" si="268"/>
        <v>Prosjekt 9</v>
      </c>
    </row>
    <row r="2795" spans="106:106" x14ac:dyDescent="0.3">
      <c r="DB2795" s="302" t="str">
        <f t="shared" si="268"/>
        <v>Prosjekt 9</v>
      </c>
    </row>
    <row r="2796" spans="106:106" x14ac:dyDescent="0.3">
      <c r="DB2796" s="302" t="str">
        <f t="shared" si="268"/>
        <v>Prosjekt 9</v>
      </c>
    </row>
    <row r="2797" spans="106:106" x14ac:dyDescent="0.3">
      <c r="DB2797" s="302" t="str">
        <f t="shared" si="268"/>
        <v>Prosjekt 9</v>
      </c>
    </row>
    <row r="2798" spans="106:106" x14ac:dyDescent="0.3">
      <c r="DB2798" s="302" t="str">
        <f t="shared" si="268"/>
        <v>Prosjekt 9</v>
      </c>
    </row>
    <row r="2799" spans="106:106" x14ac:dyDescent="0.3">
      <c r="DB2799" s="302" t="str">
        <f t="shared" si="268"/>
        <v>Prosjekt 9</v>
      </c>
    </row>
    <row r="2800" spans="106:106" x14ac:dyDescent="0.3">
      <c r="DB2800" s="302" t="str">
        <f t="shared" si="268"/>
        <v>Prosjekt 9</v>
      </c>
    </row>
    <row r="2801" spans="106:106" x14ac:dyDescent="0.3">
      <c r="DB2801" s="302" t="str">
        <f t="shared" si="268"/>
        <v>Prosjekt 9</v>
      </c>
    </row>
    <row r="2802" spans="106:106" x14ac:dyDescent="0.3">
      <c r="DB2802" s="302" t="str">
        <f t="shared" si="268"/>
        <v>Prosjekt 9</v>
      </c>
    </row>
    <row r="2803" spans="106:106" x14ac:dyDescent="0.3">
      <c r="DB2803" s="302" t="str">
        <f t="shared" si="268"/>
        <v>Prosjekt 9</v>
      </c>
    </row>
    <row r="2804" spans="106:106" x14ac:dyDescent="0.3">
      <c r="DB2804" s="302" t="str">
        <f t="shared" si="268"/>
        <v>Prosjekt 9</v>
      </c>
    </row>
    <row r="2805" spans="106:106" x14ac:dyDescent="0.3">
      <c r="DB2805" s="302" t="str">
        <f t="shared" si="268"/>
        <v>Prosjekt 9</v>
      </c>
    </row>
    <row r="2806" spans="106:106" x14ac:dyDescent="0.3">
      <c r="DB2806" s="302" t="str">
        <f t="shared" si="268"/>
        <v>Prosjekt 9</v>
      </c>
    </row>
    <row r="2807" spans="106:106" x14ac:dyDescent="0.3">
      <c r="DB2807" s="302" t="str">
        <f t="shared" si="268"/>
        <v>Prosjekt 9</v>
      </c>
    </row>
    <row r="2808" spans="106:106" x14ac:dyDescent="0.3">
      <c r="DB2808" s="302" t="str">
        <f t="shared" si="268"/>
        <v>Prosjekt 9</v>
      </c>
    </row>
    <row r="2809" spans="106:106" x14ac:dyDescent="0.3">
      <c r="DB2809" s="302" t="str">
        <f t="shared" si="268"/>
        <v>Prosjekt 9</v>
      </c>
    </row>
    <row r="2810" spans="106:106" x14ac:dyDescent="0.3">
      <c r="DB2810" s="302" t="str">
        <f t="shared" si="268"/>
        <v>Prosjekt 9</v>
      </c>
    </row>
    <row r="2811" spans="106:106" x14ac:dyDescent="0.3">
      <c r="DB2811" s="302" t="str">
        <f t="shared" si="268"/>
        <v>Prosjekt 9</v>
      </c>
    </row>
    <row r="2812" spans="106:106" x14ac:dyDescent="0.3">
      <c r="DB2812" s="302" t="str">
        <f t="shared" si="268"/>
        <v>Prosjekt 9</v>
      </c>
    </row>
    <row r="2813" spans="106:106" x14ac:dyDescent="0.3">
      <c r="DB2813" s="302" t="str">
        <f t="shared" si="268"/>
        <v>Prosjekt 9</v>
      </c>
    </row>
    <row r="2814" spans="106:106" x14ac:dyDescent="0.3">
      <c r="DB2814" s="302" t="str">
        <f t="shared" si="268"/>
        <v>Prosjekt 9</v>
      </c>
    </row>
    <row r="2815" spans="106:106" x14ac:dyDescent="0.3">
      <c r="DB2815" s="302" t="str">
        <f t="shared" si="268"/>
        <v>Prosjekt 9</v>
      </c>
    </row>
    <row r="2816" spans="106:106" x14ac:dyDescent="0.3">
      <c r="DB2816" s="302" t="str">
        <f t="shared" si="268"/>
        <v>Prosjekt 9</v>
      </c>
    </row>
    <row r="2817" spans="106:106" x14ac:dyDescent="0.3">
      <c r="DB2817" s="302" t="str">
        <f t="shared" si="268"/>
        <v>Prosjekt 9</v>
      </c>
    </row>
    <row r="2818" spans="106:106" x14ac:dyDescent="0.3">
      <c r="DB2818" s="302" t="str">
        <f t="shared" si="268"/>
        <v>Prosjekt 9</v>
      </c>
    </row>
    <row r="2819" spans="106:106" x14ac:dyDescent="0.3">
      <c r="DB2819" s="302" t="str">
        <f t="shared" si="268"/>
        <v>Prosjekt 9</v>
      </c>
    </row>
    <row r="2820" spans="106:106" x14ac:dyDescent="0.3">
      <c r="DB2820" s="302" t="str">
        <f t="shared" si="268"/>
        <v>Prosjekt 9</v>
      </c>
    </row>
    <row r="2821" spans="106:106" x14ac:dyDescent="0.3">
      <c r="DB2821" s="302" t="str">
        <f t="shared" ref="DB2821:DB2884" si="269">IF(CY2821="",DB2820,_xlfn.CONCAT($CY$2," ",CY2821))</f>
        <v>Prosjekt 9</v>
      </c>
    </row>
    <row r="2822" spans="106:106" x14ac:dyDescent="0.3">
      <c r="DB2822" s="302" t="str">
        <f t="shared" si="269"/>
        <v>Prosjekt 9</v>
      </c>
    </row>
    <row r="2823" spans="106:106" x14ac:dyDescent="0.3">
      <c r="DB2823" s="302" t="str">
        <f t="shared" si="269"/>
        <v>Prosjekt 9</v>
      </c>
    </row>
    <row r="2824" spans="106:106" x14ac:dyDescent="0.3">
      <c r="DB2824" s="302" t="str">
        <f t="shared" si="269"/>
        <v>Prosjekt 9</v>
      </c>
    </row>
    <row r="2825" spans="106:106" x14ac:dyDescent="0.3">
      <c r="DB2825" s="302" t="str">
        <f t="shared" si="269"/>
        <v>Prosjekt 9</v>
      </c>
    </row>
    <row r="2826" spans="106:106" x14ac:dyDescent="0.3">
      <c r="DB2826" s="302" t="str">
        <f t="shared" si="269"/>
        <v>Prosjekt 9</v>
      </c>
    </row>
    <row r="2827" spans="106:106" x14ac:dyDescent="0.3">
      <c r="DB2827" s="302" t="str">
        <f t="shared" si="269"/>
        <v>Prosjekt 9</v>
      </c>
    </row>
    <row r="2828" spans="106:106" x14ac:dyDescent="0.3">
      <c r="DB2828" s="302" t="str">
        <f t="shared" si="269"/>
        <v>Prosjekt 9</v>
      </c>
    </row>
    <row r="2829" spans="106:106" x14ac:dyDescent="0.3">
      <c r="DB2829" s="302" t="str">
        <f t="shared" si="269"/>
        <v>Prosjekt 9</v>
      </c>
    </row>
    <row r="2830" spans="106:106" x14ac:dyDescent="0.3">
      <c r="DB2830" s="302" t="str">
        <f t="shared" si="269"/>
        <v>Prosjekt 9</v>
      </c>
    </row>
    <row r="2831" spans="106:106" x14ac:dyDescent="0.3">
      <c r="DB2831" s="302" t="str">
        <f t="shared" si="269"/>
        <v>Prosjekt 9</v>
      </c>
    </row>
    <row r="2832" spans="106:106" x14ac:dyDescent="0.3">
      <c r="DB2832" s="302" t="str">
        <f t="shared" si="269"/>
        <v>Prosjekt 9</v>
      </c>
    </row>
    <row r="2833" spans="106:106" x14ac:dyDescent="0.3">
      <c r="DB2833" s="302" t="str">
        <f t="shared" si="269"/>
        <v>Prosjekt 9</v>
      </c>
    </row>
    <row r="2834" spans="106:106" x14ac:dyDescent="0.3">
      <c r="DB2834" s="302" t="str">
        <f t="shared" si="269"/>
        <v>Prosjekt 9</v>
      </c>
    </row>
    <row r="2835" spans="106:106" x14ac:dyDescent="0.3">
      <c r="DB2835" s="302" t="str">
        <f t="shared" si="269"/>
        <v>Prosjekt 9</v>
      </c>
    </row>
    <row r="2836" spans="106:106" x14ac:dyDescent="0.3">
      <c r="DB2836" s="302" t="str">
        <f t="shared" si="269"/>
        <v>Prosjekt 9</v>
      </c>
    </row>
    <row r="2837" spans="106:106" x14ac:dyDescent="0.3">
      <c r="DB2837" s="302" t="str">
        <f t="shared" si="269"/>
        <v>Prosjekt 9</v>
      </c>
    </row>
    <row r="2838" spans="106:106" x14ac:dyDescent="0.3">
      <c r="DB2838" s="302" t="str">
        <f t="shared" si="269"/>
        <v>Prosjekt 9</v>
      </c>
    </row>
    <row r="2839" spans="106:106" x14ac:dyDescent="0.3">
      <c r="DB2839" s="302" t="str">
        <f t="shared" si="269"/>
        <v>Prosjekt 9</v>
      </c>
    </row>
    <row r="2840" spans="106:106" x14ac:dyDescent="0.3">
      <c r="DB2840" s="302" t="str">
        <f t="shared" si="269"/>
        <v>Prosjekt 9</v>
      </c>
    </row>
    <row r="2841" spans="106:106" x14ac:dyDescent="0.3">
      <c r="DB2841" s="302" t="str">
        <f t="shared" si="269"/>
        <v>Prosjekt 9</v>
      </c>
    </row>
    <row r="2842" spans="106:106" x14ac:dyDescent="0.3">
      <c r="DB2842" s="302" t="str">
        <f t="shared" si="269"/>
        <v>Prosjekt 9</v>
      </c>
    </row>
    <row r="2843" spans="106:106" x14ac:dyDescent="0.3">
      <c r="DB2843" s="302" t="str">
        <f t="shared" si="269"/>
        <v>Prosjekt 9</v>
      </c>
    </row>
    <row r="2844" spans="106:106" x14ac:dyDescent="0.3">
      <c r="DB2844" s="302" t="str">
        <f t="shared" si="269"/>
        <v>Prosjekt 9</v>
      </c>
    </row>
    <row r="2845" spans="106:106" x14ac:dyDescent="0.3">
      <c r="DB2845" s="302" t="str">
        <f t="shared" si="269"/>
        <v>Prosjekt 9</v>
      </c>
    </row>
    <row r="2846" spans="106:106" x14ac:dyDescent="0.3">
      <c r="DB2846" s="302" t="str">
        <f t="shared" si="269"/>
        <v>Prosjekt 9</v>
      </c>
    </row>
    <row r="2847" spans="106:106" x14ac:dyDescent="0.3">
      <c r="DB2847" s="302" t="str">
        <f t="shared" si="269"/>
        <v>Prosjekt 9</v>
      </c>
    </row>
    <row r="2848" spans="106:106" x14ac:dyDescent="0.3">
      <c r="DB2848" s="302" t="str">
        <f t="shared" si="269"/>
        <v>Prosjekt 9</v>
      </c>
    </row>
    <row r="2849" spans="106:106" x14ac:dyDescent="0.3">
      <c r="DB2849" s="302" t="str">
        <f t="shared" si="269"/>
        <v>Prosjekt 9</v>
      </c>
    </row>
    <row r="2850" spans="106:106" x14ac:dyDescent="0.3">
      <c r="DB2850" s="302" t="str">
        <f t="shared" si="269"/>
        <v>Prosjekt 9</v>
      </c>
    </row>
    <row r="2851" spans="106:106" x14ac:dyDescent="0.3">
      <c r="DB2851" s="302" t="str">
        <f t="shared" si="269"/>
        <v>Prosjekt 9</v>
      </c>
    </row>
    <row r="2852" spans="106:106" x14ac:dyDescent="0.3">
      <c r="DB2852" s="302" t="str">
        <f t="shared" si="269"/>
        <v>Prosjekt 9</v>
      </c>
    </row>
    <row r="2853" spans="106:106" x14ac:dyDescent="0.3">
      <c r="DB2853" s="302" t="str">
        <f t="shared" si="269"/>
        <v>Prosjekt 9</v>
      </c>
    </row>
    <row r="2854" spans="106:106" x14ac:dyDescent="0.3">
      <c r="DB2854" s="302" t="str">
        <f t="shared" si="269"/>
        <v>Prosjekt 9</v>
      </c>
    </row>
    <row r="2855" spans="106:106" x14ac:dyDescent="0.3">
      <c r="DB2855" s="302" t="str">
        <f t="shared" si="269"/>
        <v>Prosjekt 9</v>
      </c>
    </row>
    <row r="2856" spans="106:106" x14ac:dyDescent="0.3">
      <c r="DB2856" s="302" t="str">
        <f t="shared" si="269"/>
        <v>Prosjekt 9</v>
      </c>
    </row>
    <row r="2857" spans="106:106" x14ac:dyDescent="0.3">
      <c r="DB2857" s="302" t="str">
        <f t="shared" si="269"/>
        <v>Prosjekt 9</v>
      </c>
    </row>
    <row r="2858" spans="106:106" x14ac:dyDescent="0.3">
      <c r="DB2858" s="302" t="str">
        <f t="shared" si="269"/>
        <v>Prosjekt 9</v>
      </c>
    </row>
    <row r="2859" spans="106:106" x14ac:dyDescent="0.3">
      <c r="DB2859" s="302" t="str">
        <f t="shared" si="269"/>
        <v>Prosjekt 9</v>
      </c>
    </row>
    <row r="2860" spans="106:106" x14ac:dyDescent="0.3">
      <c r="DB2860" s="302" t="str">
        <f t="shared" si="269"/>
        <v>Prosjekt 9</v>
      </c>
    </row>
    <row r="2861" spans="106:106" x14ac:dyDescent="0.3">
      <c r="DB2861" s="302" t="str">
        <f t="shared" si="269"/>
        <v>Prosjekt 9</v>
      </c>
    </row>
    <row r="2862" spans="106:106" x14ac:dyDescent="0.3">
      <c r="DB2862" s="302" t="str">
        <f t="shared" si="269"/>
        <v>Prosjekt 9</v>
      </c>
    </row>
    <row r="2863" spans="106:106" x14ac:dyDescent="0.3">
      <c r="DB2863" s="302" t="str">
        <f t="shared" si="269"/>
        <v>Prosjekt 9</v>
      </c>
    </row>
    <row r="2864" spans="106:106" x14ac:dyDescent="0.3">
      <c r="DB2864" s="302" t="str">
        <f t="shared" si="269"/>
        <v>Prosjekt 9</v>
      </c>
    </row>
    <row r="2865" spans="106:106" x14ac:dyDescent="0.3">
      <c r="DB2865" s="302" t="str">
        <f t="shared" si="269"/>
        <v>Prosjekt 9</v>
      </c>
    </row>
    <row r="2866" spans="106:106" x14ac:dyDescent="0.3">
      <c r="DB2866" s="302" t="str">
        <f t="shared" si="269"/>
        <v>Prosjekt 9</v>
      </c>
    </row>
    <row r="2867" spans="106:106" x14ac:dyDescent="0.3">
      <c r="DB2867" s="302" t="str">
        <f t="shared" si="269"/>
        <v>Prosjekt 9</v>
      </c>
    </row>
    <row r="2868" spans="106:106" x14ac:dyDescent="0.3">
      <c r="DB2868" s="302" t="str">
        <f t="shared" si="269"/>
        <v>Prosjekt 9</v>
      </c>
    </row>
    <row r="2869" spans="106:106" x14ac:dyDescent="0.3">
      <c r="DB2869" s="302" t="str">
        <f t="shared" si="269"/>
        <v>Prosjekt 9</v>
      </c>
    </row>
    <row r="2870" spans="106:106" x14ac:dyDescent="0.3">
      <c r="DB2870" s="302" t="str">
        <f t="shared" si="269"/>
        <v>Prosjekt 9</v>
      </c>
    </row>
    <row r="2871" spans="106:106" x14ac:dyDescent="0.3">
      <c r="DB2871" s="302" t="str">
        <f t="shared" si="269"/>
        <v>Prosjekt 9</v>
      </c>
    </row>
    <row r="2872" spans="106:106" x14ac:dyDescent="0.3">
      <c r="DB2872" s="302" t="str">
        <f t="shared" si="269"/>
        <v>Prosjekt 9</v>
      </c>
    </row>
    <row r="2873" spans="106:106" x14ac:dyDescent="0.3">
      <c r="DB2873" s="302" t="str">
        <f t="shared" si="269"/>
        <v>Prosjekt 9</v>
      </c>
    </row>
    <row r="2874" spans="106:106" x14ac:dyDescent="0.3">
      <c r="DB2874" s="302" t="str">
        <f t="shared" si="269"/>
        <v>Prosjekt 9</v>
      </c>
    </row>
    <row r="2875" spans="106:106" x14ac:dyDescent="0.3">
      <c r="DB2875" s="302" t="str">
        <f t="shared" si="269"/>
        <v>Prosjekt 9</v>
      </c>
    </row>
    <row r="2876" spans="106:106" x14ac:dyDescent="0.3">
      <c r="DB2876" s="302" t="str">
        <f t="shared" si="269"/>
        <v>Prosjekt 9</v>
      </c>
    </row>
    <row r="2877" spans="106:106" x14ac:dyDescent="0.3">
      <c r="DB2877" s="302" t="str">
        <f t="shared" si="269"/>
        <v>Prosjekt 9</v>
      </c>
    </row>
    <row r="2878" spans="106:106" x14ac:dyDescent="0.3">
      <c r="DB2878" s="302" t="str">
        <f t="shared" si="269"/>
        <v>Prosjekt 9</v>
      </c>
    </row>
    <row r="2879" spans="106:106" x14ac:dyDescent="0.3">
      <c r="DB2879" s="302" t="str">
        <f t="shared" si="269"/>
        <v>Prosjekt 9</v>
      </c>
    </row>
    <row r="2880" spans="106:106" x14ac:dyDescent="0.3">
      <c r="DB2880" s="302" t="str">
        <f t="shared" si="269"/>
        <v>Prosjekt 9</v>
      </c>
    </row>
    <row r="2881" spans="106:106" x14ac:dyDescent="0.3">
      <c r="DB2881" s="302" t="str">
        <f t="shared" si="269"/>
        <v>Prosjekt 9</v>
      </c>
    </row>
    <row r="2882" spans="106:106" x14ac:dyDescent="0.3">
      <c r="DB2882" s="302" t="str">
        <f t="shared" si="269"/>
        <v>Prosjekt 9</v>
      </c>
    </row>
    <row r="2883" spans="106:106" x14ac:dyDescent="0.3">
      <c r="DB2883" s="302" t="str">
        <f t="shared" si="269"/>
        <v>Prosjekt 9</v>
      </c>
    </row>
    <row r="2884" spans="106:106" x14ac:dyDescent="0.3">
      <c r="DB2884" s="302" t="str">
        <f t="shared" si="269"/>
        <v>Prosjekt 9</v>
      </c>
    </row>
    <row r="2885" spans="106:106" x14ac:dyDescent="0.3">
      <c r="DB2885" s="302" t="str">
        <f t="shared" ref="DB2885:DB2948" si="270">IF(CY2885="",DB2884,_xlfn.CONCAT($CY$2," ",CY2885))</f>
        <v>Prosjekt 9</v>
      </c>
    </row>
    <row r="2886" spans="106:106" x14ac:dyDescent="0.3">
      <c r="DB2886" s="302" t="str">
        <f t="shared" si="270"/>
        <v>Prosjekt 9</v>
      </c>
    </row>
    <row r="2887" spans="106:106" x14ac:dyDescent="0.3">
      <c r="DB2887" s="302" t="str">
        <f t="shared" si="270"/>
        <v>Prosjekt 9</v>
      </c>
    </row>
    <row r="2888" spans="106:106" x14ac:dyDescent="0.3">
      <c r="DB2888" s="302" t="str">
        <f t="shared" si="270"/>
        <v>Prosjekt 9</v>
      </c>
    </row>
    <row r="2889" spans="106:106" x14ac:dyDescent="0.3">
      <c r="DB2889" s="302" t="str">
        <f t="shared" si="270"/>
        <v>Prosjekt 9</v>
      </c>
    </row>
    <row r="2890" spans="106:106" x14ac:dyDescent="0.3">
      <c r="DB2890" s="302" t="str">
        <f t="shared" si="270"/>
        <v>Prosjekt 9</v>
      </c>
    </row>
    <row r="2891" spans="106:106" x14ac:dyDescent="0.3">
      <c r="DB2891" s="302" t="str">
        <f t="shared" si="270"/>
        <v>Prosjekt 9</v>
      </c>
    </row>
    <row r="2892" spans="106:106" x14ac:dyDescent="0.3">
      <c r="DB2892" s="302" t="str">
        <f t="shared" si="270"/>
        <v>Prosjekt 9</v>
      </c>
    </row>
    <row r="2893" spans="106:106" x14ac:dyDescent="0.3">
      <c r="DB2893" s="302" t="str">
        <f t="shared" si="270"/>
        <v>Prosjekt 9</v>
      </c>
    </row>
    <row r="2894" spans="106:106" x14ac:dyDescent="0.3">
      <c r="DB2894" s="302" t="str">
        <f t="shared" si="270"/>
        <v>Prosjekt 9</v>
      </c>
    </row>
    <row r="2895" spans="106:106" x14ac:dyDescent="0.3">
      <c r="DB2895" s="302" t="str">
        <f t="shared" si="270"/>
        <v>Prosjekt 9</v>
      </c>
    </row>
    <row r="2896" spans="106:106" x14ac:dyDescent="0.3">
      <c r="DB2896" s="302" t="str">
        <f t="shared" si="270"/>
        <v>Prosjekt 9</v>
      </c>
    </row>
    <row r="2897" spans="106:106" x14ac:dyDescent="0.3">
      <c r="DB2897" s="302" t="str">
        <f t="shared" si="270"/>
        <v>Prosjekt 9</v>
      </c>
    </row>
    <row r="2898" spans="106:106" x14ac:dyDescent="0.3">
      <c r="DB2898" s="302" t="str">
        <f t="shared" si="270"/>
        <v>Prosjekt 9</v>
      </c>
    </row>
    <row r="2899" spans="106:106" x14ac:dyDescent="0.3">
      <c r="DB2899" s="302" t="str">
        <f t="shared" si="270"/>
        <v>Prosjekt 9</v>
      </c>
    </row>
    <row r="2900" spans="106:106" x14ac:dyDescent="0.3">
      <c r="DB2900" s="302" t="str">
        <f t="shared" si="270"/>
        <v>Prosjekt 9</v>
      </c>
    </row>
    <row r="2901" spans="106:106" x14ac:dyDescent="0.3">
      <c r="DB2901" s="302" t="str">
        <f t="shared" si="270"/>
        <v>Prosjekt 9</v>
      </c>
    </row>
    <row r="2902" spans="106:106" x14ac:dyDescent="0.3">
      <c r="DB2902" s="302" t="str">
        <f t="shared" si="270"/>
        <v>Prosjekt 9</v>
      </c>
    </row>
    <row r="2903" spans="106:106" x14ac:dyDescent="0.3">
      <c r="DB2903" s="302" t="str">
        <f t="shared" si="270"/>
        <v>Prosjekt 9</v>
      </c>
    </row>
    <row r="2904" spans="106:106" x14ac:dyDescent="0.3">
      <c r="DB2904" s="302" t="str">
        <f t="shared" si="270"/>
        <v>Prosjekt 9</v>
      </c>
    </row>
    <row r="2905" spans="106:106" x14ac:dyDescent="0.3">
      <c r="DB2905" s="302" t="str">
        <f t="shared" si="270"/>
        <v>Prosjekt 9</v>
      </c>
    </row>
    <row r="2906" spans="106:106" x14ac:dyDescent="0.3">
      <c r="DB2906" s="302" t="str">
        <f t="shared" si="270"/>
        <v>Prosjekt 9</v>
      </c>
    </row>
    <row r="2907" spans="106:106" x14ac:dyDescent="0.3">
      <c r="DB2907" s="302" t="str">
        <f t="shared" si="270"/>
        <v>Prosjekt 9</v>
      </c>
    </row>
    <row r="2908" spans="106:106" x14ac:dyDescent="0.3">
      <c r="DB2908" s="302" t="str">
        <f t="shared" si="270"/>
        <v>Prosjekt 9</v>
      </c>
    </row>
    <row r="2909" spans="106:106" x14ac:dyDescent="0.3">
      <c r="DB2909" s="302" t="str">
        <f t="shared" si="270"/>
        <v>Prosjekt 9</v>
      </c>
    </row>
    <row r="2910" spans="106:106" x14ac:dyDescent="0.3">
      <c r="DB2910" s="302" t="str">
        <f t="shared" si="270"/>
        <v>Prosjekt 9</v>
      </c>
    </row>
    <row r="2911" spans="106:106" x14ac:dyDescent="0.3">
      <c r="DB2911" s="302" t="str">
        <f t="shared" si="270"/>
        <v>Prosjekt 9</v>
      </c>
    </row>
    <row r="2912" spans="106:106" x14ac:dyDescent="0.3">
      <c r="DB2912" s="302" t="str">
        <f t="shared" si="270"/>
        <v>Prosjekt 9</v>
      </c>
    </row>
    <row r="2913" spans="106:106" x14ac:dyDescent="0.3">
      <c r="DB2913" s="302" t="str">
        <f t="shared" si="270"/>
        <v>Prosjekt 9</v>
      </c>
    </row>
    <row r="2914" spans="106:106" x14ac:dyDescent="0.3">
      <c r="DB2914" s="302" t="str">
        <f t="shared" si="270"/>
        <v>Prosjekt 9</v>
      </c>
    </row>
    <row r="2915" spans="106:106" x14ac:dyDescent="0.3">
      <c r="DB2915" s="302" t="str">
        <f t="shared" si="270"/>
        <v>Prosjekt 9</v>
      </c>
    </row>
    <row r="2916" spans="106:106" x14ac:dyDescent="0.3">
      <c r="DB2916" s="302" t="str">
        <f t="shared" si="270"/>
        <v>Prosjekt 9</v>
      </c>
    </row>
    <row r="2917" spans="106:106" x14ac:dyDescent="0.3">
      <c r="DB2917" s="302" t="str">
        <f t="shared" si="270"/>
        <v>Prosjekt 9</v>
      </c>
    </row>
    <row r="2918" spans="106:106" x14ac:dyDescent="0.3">
      <c r="DB2918" s="302" t="str">
        <f t="shared" si="270"/>
        <v>Prosjekt 9</v>
      </c>
    </row>
    <row r="2919" spans="106:106" x14ac:dyDescent="0.3">
      <c r="DB2919" s="302" t="str">
        <f t="shared" si="270"/>
        <v>Prosjekt 9</v>
      </c>
    </row>
    <row r="2920" spans="106:106" x14ac:dyDescent="0.3">
      <c r="DB2920" s="302" t="str">
        <f t="shared" si="270"/>
        <v>Prosjekt 9</v>
      </c>
    </row>
    <row r="2921" spans="106:106" x14ac:dyDescent="0.3">
      <c r="DB2921" s="302" t="str">
        <f t="shared" si="270"/>
        <v>Prosjekt 9</v>
      </c>
    </row>
    <row r="2922" spans="106:106" x14ac:dyDescent="0.3">
      <c r="DB2922" s="302" t="str">
        <f t="shared" si="270"/>
        <v>Prosjekt 9</v>
      </c>
    </row>
    <row r="2923" spans="106:106" x14ac:dyDescent="0.3">
      <c r="DB2923" s="302" t="str">
        <f t="shared" si="270"/>
        <v>Prosjekt 9</v>
      </c>
    </row>
    <row r="2924" spans="106:106" x14ac:dyDescent="0.3">
      <c r="DB2924" s="302" t="str">
        <f t="shared" si="270"/>
        <v>Prosjekt 9</v>
      </c>
    </row>
    <row r="2925" spans="106:106" x14ac:dyDescent="0.3">
      <c r="DB2925" s="302" t="str">
        <f t="shared" si="270"/>
        <v>Prosjekt 9</v>
      </c>
    </row>
    <row r="2926" spans="106:106" x14ac:dyDescent="0.3">
      <c r="DB2926" s="302" t="str">
        <f t="shared" si="270"/>
        <v>Prosjekt 9</v>
      </c>
    </row>
    <row r="2927" spans="106:106" x14ac:dyDescent="0.3">
      <c r="DB2927" s="302" t="str">
        <f t="shared" si="270"/>
        <v>Prosjekt 9</v>
      </c>
    </row>
    <row r="2928" spans="106:106" x14ac:dyDescent="0.3">
      <c r="DB2928" s="302" t="str">
        <f t="shared" si="270"/>
        <v>Prosjekt 9</v>
      </c>
    </row>
    <row r="2929" spans="106:106" x14ac:dyDescent="0.3">
      <c r="DB2929" s="302" t="str">
        <f t="shared" si="270"/>
        <v>Prosjekt 9</v>
      </c>
    </row>
    <row r="2930" spans="106:106" x14ac:dyDescent="0.3">
      <c r="DB2930" s="302" t="str">
        <f t="shared" si="270"/>
        <v>Prosjekt 9</v>
      </c>
    </row>
    <row r="2931" spans="106:106" x14ac:dyDescent="0.3">
      <c r="DB2931" s="302" t="str">
        <f t="shared" si="270"/>
        <v>Prosjekt 9</v>
      </c>
    </row>
    <row r="2932" spans="106:106" x14ac:dyDescent="0.3">
      <c r="DB2932" s="302" t="str">
        <f t="shared" si="270"/>
        <v>Prosjekt 9</v>
      </c>
    </row>
    <row r="2933" spans="106:106" x14ac:dyDescent="0.3">
      <c r="DB2933" s="302" t="str">
        <f t="shared" si="270"/>
        <v>Prosjekt 9</v>
      </c>
    </row>
    <row r="2934" spans="106:106" x14ac:dyDescent="0.3">
      <c r="DB2934" s="302" t="str">
        <f t="shared" si="270"/>
        <v>Prosjekt 9</v>
      </c>
    </row>
    <row r="2935" spans="106:106" x14ac:dyDescent="0.3">
      <c r="DB2935" s="302" t="str">
        <f t="shared" si="270"/>
        <v>Prosjekt 9</v>
      </c>
    </row>
    <row r="2936" spans="106:106" x14ac:dyDescent="0.3">
      <c r="DB2936" s="302" t="str">
        <f t="shared" si="270"/>
        <v>Prosjekt 9</v>
      </c>
    </row>
    <row r="2937" spans="106:106" x14ac:dyDescent="0.3">
      <c r="DB2937" s="302" t="str">
        <f t="shared" si="270"/>
        <v>Prosjekt 9</v>
      </c>
    </row>
    <row r="2938" spans="106:106" x14ac:dyDescent="0.3">
      <c r="DB2938" s="302" t="str">
        <f t="shared" si="270"/>
        <v>Prosjekt 9</v>
      </c>
    </row>
    <row r="2939" spans="106:106" x14ac:dyDescent="0.3">
      <c r="DB2939" s="302" t="str">
        <f t="shared" si="270"/>
        <v>Prosjekt 9</v>
      </c>
    </row>
    <row r="2940" spans="106:106" x14ac:dyDescent="0.3">
      <c r="DB2940" s="302" t="str">
        <f t="shared" si="270"/>
        <v>Prosjekt 9</v>
      </c>
    </row>
    <row r="2941" spans="106:106" x14ac:dyDescent="0.3">
      <c r="DB2941" s="302" t="str">
        <f t="shared" si="270"/>
        <v>Prosjekt 9</v>
      </c>
    </row>
    <row r="2942" spans="106:106" x14ac:dyDescent="0.3">
      <c r="DB2942" s="302" t="str">
        <f t="shared" si="270"/>
        <v>Prosjekt 9</v>
      </c>
    </row>
    <row r="2943" spans="106:106" x14ac:dyDescent="0.3">
      <c r="DB2943" s="302" t="str">
        <f t="shared" si="270"/>
        <v>Prosjekt 9</v>
      </c>
    </row>
    <row r="2944" spans="106:106" x14ac:dyDescent="0.3">
      <c r="DB2944" s="302" t="str">
        <f t="shared" si="270"/>
        <v>Prosjekt 9</v>
      </c>
    </row>
    <row r="2945" spans="106:106" x14ac:dyDescent="0.3">
      <c r="DB2945" s="302" t="str">
        <f t="shared" si="270"/>
        <v>Prosjekt 9</v>
      </c>
    </row>
    <row r="2946" spans="106:106" x14ac:dyDescent="0.3">
      <c r="DB2946" s="302" t="str">
        <f t="shared" si="270"/>
        <v>Prosjekt 9</v>
      </c>
    </row>
    <row r="2947" spans="106:106" x14ac:dyDescent="0.3">
      <c r="DB2947" s="302" t="str">
        <f t="shared" si="270"/>
        <v>Prosjekt 9</v>
      </c>
    </row>
    <row r="2948" spans="106:106" x14ac:dyDescent="0.3">
      <c r="DB2948" s="302" t="str">
        <f t="shared" si="270"/>
        <v>Prosjekt 9</v>
      </c>
    </row>
    <row r="2949" spans="106:106" x14ac:dyDescent="0.3">
      <c r="DB2949" s="302" t="str">
        <f t="shared" ref="DB2949:DB3012" si="271">IF(CY2949="",DB2948,_xlfn.CONCAT($CY$2," ",CY2949))</f>
        <v>Prosjekt 9</v>
      </c>
    </row>
    <row r="2950" spans="106:106" x14ac:dyDescent="0.3">
      <c r="DB2950" s="302" t="str">
        <f t="shared" si="271"/>
        <v>Prosjekt 9</v>
      </c>
    </row>
    <row r="2951" spans="106:106" x14ac:dyDescent="0.3">
      <c r="DB2951" s="302" t="str">
        <f t="shared" si="271"/>
        <v>Prosjekt 9</v>
      </c>
    </row>
    <row r="2952" spans="106:106" x14ac:dyDescent="0.3">
      <c r="DB2952" s="302" t="str">
        <f t="shared" si="271"/>
        <v>Prosjekt 9</v>
      </c>
    </row>
    <row r="2953" spans="106:106" x14ac:dyDescent="0.3">
      <c r="DB2953" s="302" t="str">
        <f t="shared" si="271"/>
        <v>Prosjekt 9</v>
      </c>
    </row>
    <row r="2954" spans="106:106" x14ac:dyDescent="0.3">
      <c r="DB2954" s="302" t="str">
        <f t="shared" si="271"/>
        <v>Prosjekt 9</v>
      </c>
    </row>
    <row r="2955" spans="106:106" x14ac:dyDescent="0.3">
      <c r="DB2955" s="302" t="str">
        <f t="shared" si="271"/>
        <v>Prosjekt 9</v>
      </c>
    </row>
    <row r="2956" spans="106:106" x14ac:dyDescent="0.3">
      <c r="DB2956" s="302" t="str">
        <f t="shared" si="271"/>
        <v>Prosjekt 9</v>
      </c>
    </row>
    <row r="2957" spans="106:106" x14ac:dyDescent="0.3">
      <c r="DB2957" s="302" t="str">
        <f t="shared" si="271"/>
        <v>Prosjekt 9</v>
      </c>
    </row>
    <row r="2958" spans="106:106" x14ac:dyDescent="0.3">
      <c r="DB2958" s="302" t="str">
        <f t="shared" si="271"/>
        <v>Prosjekt 9</v>
      </c>
    </row>
    <row r="2959" spans="106:106" x14ac:dyDescent="0.3">
      <c r="DB2959" s="302" t="str">
        <f t="shared" si="271"/>
        <v>Prosjekt 9</v>
      </c>
    </row>
    <row r="2960" spans="106:106" x14ac:dyDescent="0.3">
      <c r="DB2960" s="302" t="str">
        <f t="shared" si="271"/>
        <v>Prosjekt 9</v>
      </c>
    </row>
    <row r="2961" spans="106:106" x14ac:dyDescent="0.3">
      <c r="DB2961" s="302" t="str">
        <f t="shared" si="271"/>
        <v>Prosjekt 9</v>
      </c>
    </row>
    <row r="2962" spans="106:106" x14ac:dyDescent="0.3">
      <c r="DB2962" s="302" t="str">
        <f t="shared" si="271"/>
        <v>Prosjekt 9</v>
      </c>
    </row>
    <row r="2963" spans="106:106" x14ac:dyDescent="0.3">
      <c r="DB2963" s="302" t="str">
        <f t="shared" si="271"/>
        <v>Prosjekt 9</v>
      </c>
    </row>
    <row r="2964" spans="106:106" x14ac:dyDescent="0.3">
      <c r="DB2964" s="302" t="str">
        <f t="shared" si="271"/>
        <v>Prosjekt 9</v>
      </c>
    </row>
    <row r="2965" spans="106:106" x14ac:dyDescent="0.3">
      <c r="DB2965" s="302" t="str">
        <f t="shared" si="271"/>
        <v>Prosjekt 9</v>
      </c>
    </row>
    <row r="2966" spans="106:106" x14ac:dyDescent="0.3">
      <c r="DB2966" s="302" t="str">
        <f t="shared" si="271"/>
        <v>Prosjekt 9</v>
      </c>
    </row>
    <row r="2967" spans="106:106" x14ac:dyDescent="0.3">
      <c r="DB2967" s="302" t="str">
        <f t="shared" si="271"/>
        <v>Prosjekt 9</v>
      </c>
    </row>
    <row r="2968" spans="106:106" x14ac:dyDescent="0.3">
      <c r="DB2968" s="302" t="str">
        <f t="shared" si="271"/>
        <v>Prosjekt 9</v>
      </c>
    </row>
    <row r="2969" spans="106:106" x14ac:dyDescent="0.3">
      <c r="DB2969" s="302" t="str">
        <f t="shared" si="271"/>
        <v>Prosjekt 9</v>
      </c>
    </row>
    <row r="2970" spans="106:106" x14ac:dyDescent="0.3">
      <c r="DB2970" s="302" t="str">
        <f t="shared" si="271"/>
        <v>Prosjekt 9</v>
      </c>
    </row>
    <row r="2971" spans="106:106" x14ac:dyDescent="0.3">
      <c r="DB2971" s="302" t="str">
        <f t="shared" si="271"/>
        <v>Prosjekt 9</v>
      </c>
    </row>
    <row r="2972" spans="106:106" x14ac:dyDescent="0.3">
      <c r="DB2972" s="302" t="str">
        <f t="shared" si="271"/>
        <v>Prosjekt 9</v>
      </c>
    </row>
    <row r="2973" spans="106:106" x14ac:dyDescent="0.3">
      <c r="DB2973" s="302" t="str">
        <f t="shared" si="271"/>
        <v>Prosjekt 9</v>
      </c>
    </row>
    <row r="2974" spans="106:106" x14ac:dyDescent="0.3">
      <c r="DB2974" s="302" t="str">
        <f t="shared" si="271"/>
        <v>Prosjekt 9</v>
      </c>
    </row>
    <row r="2975" spans="106:106" x14ac:dyDescent="0.3">
      <c r="DB2975" s="302" t="str">
        <f t="shared" si="271"/>
        <v>Prosjekt 9</v>
      </c>
    </row>
    <row r="2976" spans="106:106" x14ac:dyDescent="0.3">
      <c r="DB2976" s="302" t="str">
        <f t="shared" si="271"/>
        <v>Prosjekt 9</v>
      </c>
    </row>
    <row r="2977" spans="106:106" x14ac:dyDescent="0.3">
      <c r="DB2977" s="302" t="str">
        <f t="shared" si="271"/>
        <v>Prosjekt 9</v>
      </c>
    </row>
    <row r="2978" spans="106:106" x14ac:dyDescent="0.3">
      <c r="DB2978" s="302" t="str">
        <f t="shared" si="271"/>
        <v>Prosjekt 9</v>
      </c>
    </row>
    <row r="2979" spans="106:106" x14ac:dyDescent="0.3">
      <c r="DB2979" s="302" t="str">
        <f t="shared" si="271"/>
        <v>Prosjekt 9</v>
      </c>
    </row>
    <row r="2980" spans="106:106" x14ac:dyDescent="0.3">
      <c r="DB2980" s="302" t="str">
        <f t="shared" si="271"/>
        <v>Prosjekt 9</v>
      </c>
    </row>
    <row r="2981" spans="106:106" x14ac:dyDescent="0.3">
      <c r="DB2981" s="302" t="str">
        <f t="shared" si="271"/>
        <v>Prosjekt 9</v>
      </c>
    </row>
    <row r="2982" spans="106:106" x14ac:dyDescent="0.3">
      <c r="DB2982" s="302" t="str">
        <f t="shared" si="271"/>
        <v>Prosjekt 9</v>
      </c>
    </row>
    <row r="2983" spans="106:106" x14ac:dyDescent="0.3">
      <c r="DB2983" s="302" t="str">
        <f t="shared" si="271"/>
        <v>Prosjekt 9</v>
      </c>
    </row>
    <row r="2984" spans="106:106" x14ac:dyDescent="0.3">
      <c r="DB2984" s="302" t="str">
        <f t="shared" si="271"/>
        <v>Prosjekt 9</v>
      </c>
    </row>
    <row r="2985" spans="106:106" x14ac:dyDescent="0.3">
      <c r="DB2985" s="302" t="str">
        <f t="shared" si="271"/>
        <v>Prosjekt 9</v>
      </c>
    </row>
    <row r="2986" spans="106:106" x14ac:dyDescent="0.3">
      <c r="DB2986" s="302" t="str">
        <f t="shared" si="271"/>
        <v>Prosjekt 9</v>
      </c>
    </row>
    <row r="2987" spans="106:106" x14ac:dyDescent="0.3">
      <c r="DB2987" s="302" t="str">
        <f t="shared" si="271"/>
        <v>Prosjekt 9</v>
      </c>
    </row>
    <row r="2988" spans="106:106" x14ac:dyDescent="0.3">
      <c r="DB2988" s="302" t="str">
        <f t="shared" si="271"/>
        <v>Prosjekt 9</v>
      </c>
    </row>
    <row r="2989" spans="106:106" x14ac:dyDescent="0.3">
      <c r="DB2989" s="302" t="str">
        <f t="shared" si="271"/>
        <v>Prosjekt 9</v>
      </c>
    </row>
    <row r="2990" spans="106:106" x14ac:dyDescent="0.3">
      <c r="DB2990" s="302" t="str">
        <f t="shared" si="271"/>
        <v>Prosjekt 9</v>
      </c>
    </row>
    <row r="2991" spans="106:106" x14ac:dyDescent="0.3">
      <c r="DB2991" s="302" t="str">
        <f t="shared" si="271"/>
        <v>Prosjekt 9</v>
      </c>
    </row>
    <row r="2992" spans="106:106" x14ac:dyDescent="0.3">
      <c r="DB2992" s="302" t="str">
        <f t="shared" si="271"/>
        <v>Prosjekt 9</v>
      </c>
    </row>
    <row r="2993" spans="106:106" x14ac:dyDescent="0.3">
      <c r="DB2993" s="302" t="str">
        <f t="shared" si="271"/>
        <v>Prosjekt 9</v>
      </c>
    </row>
    <row r="2994" spans="106:106" x14ac:dyDescent="0.3">
      <c r="DB2994" s="302" t="str">
        <f t="shared" si="271"/>
        <v>Prosjekt 9</v>
      </c>
    </row>
    <row r="2995" spans="106:106" x14ac:dyDescent="0.3">
      <c r="DB2995" s="302" t="str">
        <f t="shared" si="271"/>
        <v>Prosjekt 9</v>
      </c>
    </row>
    <row r="2996" spans="106:106" x14ac:dyDescent="0.3">
      <c r="DB2996" s="302" t="str">
        <f t="shared" si="271"/>
        <v>Prosjekt 9</v>
      </c>
    </row>
    <row r="2997" spans="106:106" x14ac:dyDescent="0.3">
      <c r="DB2997" s="302" t="str">
        <f t="shared" si="271"/>
        <v>Prosjekt 9</v>
      </c>
    </row>
    <row r="2998" spans="106:106" x14ac:dyDescent="0.3">
      <c r="DB2998" s="302" t="str">
        <f t="shared" si="271"/>
        <v>Prosjekt 9</v>
      </c>
    </row>
    <row r="2999" spans="106:106" x14ac:dyDescent="0.3">
      <c r="DB2999" s="302" t="str">
        <f t="shared" si="271"/>
        <v>Prosjekt 9</v>
      </c>
    </row>
    <row r="3000" spans="106:106" x14ac:dyDescent="0.3">
      <c r="DB3000" s="302" t="str">
        <f t="shared" si="271"/>
        <v>Prosjekt 9</v>
      </c>
    </row>
    <row r="3001" spans="106:106" x14ac:dyDescent="0.3">
      <c r="DB3001" s="302" t="str">
        <f t="shared" si="271"/>
        <v>Prosjekt 9</v>
      </c>
    </row>
    <row r="3002" spans="106:106" x14ac:dyDescent="0.3">
      <c r="DB3002" s="302" t="str">
        <f t="shared" si="271"/>
        <v>Prosjekt 9</v>
      </c>
    </row>
    <row r="3003" spans="106:106" x14ac:dyDescent="0.3">
      <c r="DB3003" s="302" t="str">
        <f t="shared" si="271"/>
        <v>Prosjekt 9</v>
      </c>
    </row>
    <row r="3004" spans="106:106" x14ac:dyDescent="0.3">
      <c r="DB3004" s="302" t="str">
        <f t="shared" si="271"/>
        <v>Prosjekt 9</v>
      </c>
    </row>
    <row r="3005" spans="106:106" x14ac:dyDescent="0.3">
      <c r="DB3005" s="302" t="str">
        <f t="shared" si="271"/>
        <v>Prosjekt 9</v>
      </c>
    </row>
    <row r="3006" spans="106:106" x14ac:dyDescent="0.3">
      <c r="DB3006" s="302" t="str">
        <f t="shared" si="271"/>
        <v>Prosjekt 9</v>
      </c>
    </row>
    <row r="3007" spans="106:106" x14ac:dyDescent="0.3">
      <c r="DB3007" s="302" t="str">
        <f t="shared" si="271"/>
        <v>Prosjekt 9</v>
      </c>
    </row>
    <row r="3008" spans="106:106" x14ac:dyDescent="0.3">
      <c r="DB3008" s="302" t="str">
        <f t="shared" si="271"/>
        <v>Prosjekt 9</v>
      </c>
    </row>
    <row r="3009" spans="106:106" x14ac:dyDescent="0.3">
      <c r="DB3009" s="302" t="str">
        <f t="shared" si="271"/>
        <v>Prosjekt 9</v>
      </c>
    </row>
    <row r="3010" spans="106:106" x14ac:dyDescent="0.3">
      <c r="DB3010" s="302" t="str">
        <f t="shared" si="271"/>
        <v>Prosjekt 9</v>
      </c>
    </row>
    <row r="3011" spans="106:106" x14ac:dyDescent="0.3">
      <c r="DB3011" s="302" t="str">
        <f t="shared" si="271"/>
        <v>Prosjekt 9</v>
      </c>
    </row>
    <row r="3012" spans="106:106" x14ac:dyDescent="0.3">
      <c r="DB3012" s="302" t="str">
        <f t="shared" si="271"/>
        <v>Prosjekt 9</v>
      </c>
    </row>
    <row r="3013" spans="106:106" x14ac:dyDescent="0.3">
      <c r="DB3013" s="302" t="str">
        <f t="shared" ref="DB3013:DB3076" si="272">IF(CY3013="",DB3012,_xlfn.CONCAT($CY$2," ",CY3013))</f>
        <v>Prosjekt 9</v>
      </c>
    </row>
    <row r="3014" spans="106:106" x14ac:dyDescent="0.3">
      <c r="DB3014" s="302" t="str">
        <f t="shared" si="272"/>
        <v>Prosjekt 9</v>
      </c>
    </row>
    <row r="3015" spans="106:106" x14ac:dyDescent="0.3">
      <c r="DB3015" s="302" t="str">
        <f t="shared" si="272"/>
        <v>Prosjekt 9</v>
      </c>
    </row>
    <row r="3016" spans="106:106" x14ac:dyDescent="0.3">
      <c r="DB3016" s="302" t="str">
        <f t="shared" si="272"/>
        <v>Prosjekt 9</v>
      </c>
    </row>
    <row r="3017" spans="106:106" x14ac:dyDescent="0.3">
      <c r="DB3017" s="302" t="str">
        <f t="shared" si="272"/>
        <v>Prosjekt 9</v>
      </c>
    </row>
    <row r="3018" spans="106:106" x14ac:dyDescent="0.3">
      <c r="DB3018" s="302" t="str">
        <f t="shared" si="272"/>
        <v>Prosjekt 9</v>
      </c>
    </row>
    <row r="3019" spans="106:106" x14ac:dyDescent="0.3">
      <c r="DB3019" s="302" t="str">
        <f t="shared" si="272"/>
        <v>Prosjekt 9</v>
      </c>
    </row>
    <row r="3020" spans="106:106" x14ac:dyDescent="0.3">
      <c r="DB3020" s="302" t="str">
        <f t="shared" si="272"/>
        <v>Prosjekt 9</v>
      </c>
    </row>
    <row r="3021" spans="106:106" x14ac:dyDescent="0.3">
      <c r="DB3021" s="302" t="str">
        <f t="shared" si="272"/>
        <v>Prosjekt 9</v>
      </c>
    </row>
    <row r="3022" spans="106:106" x14ac:dyDescent="0.3">
      <c r="DB3022" s="302" t="str">
        <f t="shared" si="272"/>
        <v>Prosjekt 9</v>
      </c>
    </row>
    <row r="3023" spans="106:106" x14ac:dyDescent="0.3">
      <c r="DB3023" s="302" t="str">
        <f t="shared" si="272"/>
        <v>Prosjekt 9</v>
      </c>
    </row>
    <row r="3024" spans="106:106" x14ac:dyDescent="0.3">
      <c r="DB3024" s="302" t="str">
        <f t="shared" si="272"/>
        <v>Prosjekt 9</v>
      </c>
    </row>
    <row r="3025" spans="106:106" x14ac:dyDescent="0.3">
      <c r="DB3025" s="302" t="str">
        <f t="shared" si="272"/>
        <v>Prosjekt 9</v>
      </c>
    </row>
    <row r="3026" spans="106:106" x14ac:dyDescent="0.3">
      <c r="DB3026" s="302" t="str">
        <f t="shared" si="272"/>
        <v>Prosjekt 9</v>
      </c>
    </row>
    <row r="3027" spans="106:106" x14ac:dyDescent="0.3">
      <c r="DB3027" s="302" t="str">
        <f t="shared" si="272"/>
        <v>Prosjekt 9</v>
      </c>
    </row>
    <row r="3028" spans="106:106" x14ac:dyDescent="0.3">
      <c r="DB3028" s="302" t="str">
        <f t="shared" si="272"/>
        <v>Prosjekt 9</v>
      </c>
    </row>
    <row r="3029" spans="106:106" x14ac:dyDescent="0.3">
      <c r="DB3029" s="302" t="str">
        <f t="shared" si="272"/>
        <v>Prosjekt 9</v>
      </c>
    </row>
    <row r="3030" spans="106:106" x14ac:dyDescent="0.3">
      <c r="DB3030" s="302" t="str">
        <f t="shared" si="272"/>
        <v>Prosjekt 9</v>
      </c>
    </row>
    <row r="3031" spans="106:106" x14ac:dyDescent="0.3">
      <c r="DB3031" s="302" t="str">
        <f t="shared" si="272"/>
        <v>Prosjekt 9</v>
      </c>
    </row>
    <row r="3032" spans="106:106" x14ac:dyDescent="0.3">
      <c r="DB3032" s="302" t="str">
        <f t="shared" si="272"/>
        <v>Prosjekt 9</v>
      </c>
    </row>
    <row r="3033" spans="106:106" x14ac:dyDescent="0.3">
      <c r="DB3033" s="302" t="str">
        <f t="shared" si="272"/>
        <v>Prosjekt 9</v>
      </c>
    </row>
    <row r="3034" spans="106:106" x14ac:dyDescent="0.3">
      <c r="DB3034" s="302" t="str">
        <f t="shared" si="272"/>
        <v>Prosjekt 9</v>
      </c>
    </row>
    <row r="3035" spans="106:106" x14ac:dyDescent="0.3">
      <c r="DB3035" s="302" t="str">
        <f t="shared" si="272"/>
        <v>Prosjekt 9</v>
      </c>
    </row>
    <row r="3036" spans="106:106" x14ac:dyDescent="0.3">
      <c r="DB3036" s="302" t="str">
        <f t="shared" si="272"/>
        <v>Prosjekt 9</v>
      </c>
    </row>
    <row r="3037" spans="106:106" x14ac:dyDescent="0.3">
      <c r="DB3037" s="302" t="str">
        <f t="shared" si="272"/>
        <v>Prosjekt 9</v>
      </c>
    </row>
    <row r="3038" spans="106:106" x14ac:dyDescent="0.3">
      <c r="DB3038" s="302" t="str">
        <f t="shared" si="272"/>
        <v>Prosjekt 9</v>
      </c>
    </row>
    <row r="3039" spans="106:106" x14ac:dyDescent="0.3">
      <c r="DB3039" s="302" t="str">
        <f t="shared" si="272"/>
        <v>Prosjekt 9</v>
      </c>
    </row>
    <row r="3040" spans="106:106" x14ac:dyDescent="0.3">
      <c r="DB3040" s="302" t="str">
        <f t="shared" si="272"/>
        <v>Prosjekt 9</v>
      </c>
    </row>
    <row r="3041" spans="106:106" x14ac:dyDescent="0.3">
      <c r="DB3041" s="302" t="str">
        <f t="shared" si="272"/>
        <v>Prosjekt 9</v>
      </c>
    </row>
    <row r="3042" spans="106:106" x14ac:dyDescent="0.3">
      <c r="DB3042" s="302" t="str">
        <f t="shared" si="272"/>
        <v>Prosjekt 9</v>
      </c>
    </row>
    <row r="3043" spans="106:106" x14ac:dyDescent="0.3">
      <c r="DB3043" s="302" t="str">
        <f t="shared" si="272"/>
        <v>Prosjekt 9</v>
      </c>
    </row>
    <row r="3044" spans="106:106" x14ac:dyDescent="0.3">
      <c r="DB3044" s="302" t="str">
        <f t="shared" si="272"/>
        <v>Prosjekt 9</v>
      </c>
    </row>
    <row r="3045" spans="106:106" x14ac:dyDescent="0.3">
      <c r="DB3045" s="302" t="str">
        <f t="shared" si="272"/>
        <v>Prosjekt 9</v>
      </c>
    </row>
    <row r="3046" spans="106:106" x14ac:dyDescent="0.3">
      <c r="DB3046" s="302" t="str">
        <f t="shared" si="272"/>
        <v>Prosjekt 9</v>
      </c>
    </row>
    <row r="3047" spans="106:106" x14ac:dyDescent="0.3">
      <c r="DB3047" s="302" t="str">
        <f t="shared" si="272"/>
        <v>Prosjekt 9</v>
      </c>
    </row>
    <row r="3048" spans="106:106" x14ac:dyDescent="0.3">
      <c r="DB3048" s="302" t="str">
        <f t="shared" si="272"/>
        <v>Prosjekt 9</v>
      </c>
    </row>
    <row r="3049" spans="106:106" x14ac:dyDescent="0.3">
      <c r="DB3049" s="302" t="str">
        <f t="shared" si="272"/>
        <v>Prosjekt 9</v>
      </c>
    </row>
    <row r="3050" spans="106:106" x14ac:dyDescent="0.3">
      <c r="DB3050" s="302" t="str">
        <f t="shared" si="272"/>
        <v>Prosjekt 9</v>
      </c>
    </row>
    <row r="3051" spans="106:106" x14ac:dyDescent="0.3">
      <c r="DB3051" s="302" t="str">
        <f t="shared" si="272"/>
        <v>Prosjekt 9</v>
      </c>
    </row>
    <row r="3052" spans="106:106" x14ac:dyDescent="0.3">
      <c r="DB3052" s="302" t="str">
        <f t="shared" si="272"/>
        <v>Prosjekt 9</v>
      </c>
    </row>
    <row r="3053" spans="106:106" x14ac:dyDescent="0.3">
      <c r="DB3053" s="302" t="str">
        <f t="shared" si="272"/>
        <v>Prosjekt 9</v>
      </c>
    </row>
    <row r="3054" spans="106:106" x14ac:dyDescent="0.3">
      <c r="DB3054" s="302" t="str">
        <f t="shared" si="272"/>
        <v>Prosjekt 9</v>
      </c>
    </row>
    <row r="3055" spans="106:106" x14ac:dyDescent="0.3">
      <c r="DB3055" s="302" t="str">
        <f t="shared" si="272"/>
        <v>Prosjekt 9</v>
      </c>
    </row>
    <row r="3056" spans="106:106" x14ac:dyDescent="0.3">
      <c r="DB3056" s="302" t="str">
        <f t="shared" si="272"/>
        <v>Prosjekt 9</v>
      </c>
    </row>
    <row r="3057" spans="106:106" x14ac:dyDescent="0.3">
      <c r="DB3057" s="302" t="str">
        <f t="shared" si="272"/>
        <v>Prosjekt 9</v>
      </c>
    </row>
    <row r="3058" spans="106:106" x14ac:dyDescent="0.3">
      <c r="DB3058" s="302" t="str">
        <f t="shared" si="272"/>
        <v>Prosjekt 9</v>
      </c>
    </row>
    <row r="3059" spans="106:106" x14ac:dyDescent="0.3">
      <c r="DB3059" s="302" t="str">
        <f t="shared" si="272"/>
        <v>Prosjekt 9</v>
      </c>
    </row>
    <row r="3060" spans="106:106" x14ac:dyDescent="0.3">
      <c r="DB3060" s="302" t="str">
        <f t="shared" si="272"/>
        <v>Prosjekt 9</v>
      </c>
    </row>
    <row r="3061" spans="106:106" x14ac:dyDescent="0.3">
      <c r="DB3061" s="302" t="str">
        <f t="shared" si="272"/>
        <v>Prosjekt 9</v>
      </c>
    </row>
    <row r="3062" spans="106:106" x14ac:dyDescent="0.3">
      <c r="DB3062" s="302" t="str">
        <f t="shared" si="272"/>
        <v>Prosjekt 9</v>
      </c>
    </row>
    <row r="3063" spans="106:106" x14ac:dyDescent="0.3">
      <c r="DB3063" s="302" t="str">
        <f t="shared" si="272"/>
        <v>Prosjekt 9</v>
      </c>
    </row>
    <row r="3064" spans="106:106" x14ac:dyDescent="0.3">
      <c r="DB3064" s="302" t="str">
        <f t="shared" si="272"/>
        <v>Prosjekt 9</v>
      </c>
    </row>
    <row r="3065" spans="106:106" x14ac:dyDescent="0.3">
      <c r="DB3065" s="302" t="str">
        <f t="shared" si="272"/>
        <v>Prosjekt 9</v>
      </c>
    </row>
    <row r="3066" spans="106:106" x14ac:dyDescent="0.3">
      <c r="DB3066" s="302" t="str">
        <f t="shared" si="272"/>
        <v>Prosjekt 9</v>
      </c>
    </row>
    <row r="3067" spans="106:106" x14ac:dyDescent="0.3">
      <c r="DB3067" s="302" t="str">
        <f t="shared" si="272"/>
        <v>Prosjekt 9</v>
      </c>
    </row>
    <row r="3068" spans="106:106" x14ac:dyDescent="0.3">
      <c r="DB3068" s="302" t="str">
        <f t="shared" si="272"/>
        <v>Prosjekt 9</v>
      </c>
    </row>
    <row r="3069" spans="106:106" x14ac:dyDescent="0.3">
      <c r="DB3069" s="302" t="str">
        <f t="shared" si="272"/>
        <v>Prosjekt 9</v>
      </c>
    </row>
    <row r="3070" spans="106:106" x14ac:dyDescent="0.3">
      <c r="DB3070" s="302" t="str">
        <f t="shared" si="272"/>
        <v>Prosjekt 9</v>
      </c>
    </row>
    <row r="3071" spans="106:106" x14ac:dyDescent="0.3">
      <c r="DB3071" s="302" t="str">
        <f t="shared" si="272"/>
        <v>Prosjekt 9</v>
      </c>
    </row>
    <row r="3072" spans="106:106" x14ac:dyDescent="0.3">
      <c r="DB3072" s="302" t="str">
        <f t="shared" si="272"/>
        <v>Prosjekt 9</v>
      </c>
    </row>
    <row r="3073" spans="106:106" x14ac:dyDescent="0.3">
      <c r="DB3073" s="302" t="str">
        <f t="shared" si="272"/>
        <v>Prosjekt 9</v>
      </c>
    </row>
    <row r="3074" spans="106:106" x14ac:dyDescent="0.3">
      <c r="DB3074" s="302" t="str">
        <f t="shared" si="272"/>
        <v>Prosjekt 9</v>
      </c>
    </row>
    <row r="3075" spans="106:106" x14ac:dyDescent="0.3">
      <c r="DB3075" s="302" t="str">
        <f t="shared" si="272"/>
        <v>Prosjekt 9</v>
      </c>
    </row>
    <row r="3076" spans="106:106" x14ac:dyDescent="0.3">
      <c r="DB3076" s="302" t="str">
        <f t="shared" si="272"/>
        <v>Prosjekt 9</v>
      </c>
    </row>
    <row r="3077" spans="106:106" x14ac:dyDescent="0.3">
      <c r="DB3077" s="302" t="str">
        <f t="shared" ref="DB3077:DB3140" si="273">IF(CY3077="",DB3076,_xlfn.CONCAT($CY$2," ",CY3077))</f>
        <v>Prosjekt 9</v>
      </c>
    </row>
    <row r="3078" spans="106:106" x14ac:dyDescent="0.3">
      <c r="DB3078" s="302" t="str">
        <f t="shared" si="273"/>
        <v>Prosjekt 9</v>
      </c>
    </row>
    <row r="3079" spans="106:106" x14ac:dyDescent="0.3">
      <c r="DB3079" s="302" t="str">
        <f t="shared" si="273"/>
        <v>Prosjekt 9</v>
      </c>
    </row>
    <row r="3080" spans="106:106" x14ac:dyDescent="0.3">
      <c r="DB3080" s="302" t="str">
        <f t="shared" si="273"/>
        <v>Prosjekt 9</v>
      </c>
    </row>
    <row r="3081" spans="106:106" x14ac:dyDescent="0.3">
      <c r="DB3081" s="302" t="str">
        <f t="shared" si="273"/>
        <v>Prosjekt 9</v>
      </c>
    </row>
    <row r="3082" spans="106:106" x14ac:dyDescent="0.3">
      <c r="DB3082" s="302" t="str">
        <f t="shared" si="273"/>
        <v>Prosjekt 9</v>
      </c>
    </row>
    <row r="3083" spans="106:106" x14ac:dyDescent="0.3">
      <c r="DB3083" s="302" t="str">
        <f t="shared" si="273"/>
        <v>Prosjekt 9</v>
      </c>
    </row>
    <row r="3084" spans="106:106" x14ac:dyDescent="0.3">
      <c r="DB3084" s="302" t="str">
        <f t="shared" si="273"/>
        <v>Prosjekt 9</v>
      </c>
    </row>
    <row r="3085" spans="106:106" x14ac:dyDescent="0.3">
      <c r="DB3085" s="302" t="str">
        <f t="shared" si="273"/>
        <v>Prosjekt 9</v>
      </c>
    </row>
    <row r="3086" spans="106:106" x14ac:dyDescent="0.3">
      <c r="DB3086" s="302" t="str">
        <f t="shared" si="273"/>
        <v>Prosjekt 9</v>
      </c>
    </row>
    <row r="3087" spans="106:106" x14ac:dyDescent="0.3">
      <c r="DB3087" s="302" t="str">
        <f t="shared" si="273"/>
        <v>Prosjekt 9</v>
      </c>
    </row>
    <row r="3088" spans="106:106" x14ac:dyDescent="0.3">
      <c r="DB3088" s="302" t="str">
        <f t="shared" si="273"/>
        <v>Prosjekt 9</v>
      </c>
    </row>
    <row r="3089" spans="106:106" x14ac:dyDescent="0.3">
      <c r="DB3089" s="302" t="str">
        <f t="shared" si="273"/>
        <v>Prosjekt 9</v>
      </c>
    </row>
    <row r="3090" spans="106:106" x14ac:dyDescent="0.3">
      <c r="DB3090" s="302" t="str">
        <f t="shared" si="273"/>
        <v>Prosjekt 9</v>
      </c>
    </row>
    <row r="3091" spans="106:106" x14ac:dyDescent="0.3">
      <c r="DB3091" s="302" t="str">
        <f t="shared" si="273"/>
        <v>Prosjekt 9</v>
      </c>
    </row>
    <row r="3092" spans="106:106" x14ac:dyDescent="0.3">
      <c r="DB3092" s="302" t="str">
        <f t="shared" si="273"/>
        <v>Prosjekt 9</v>
      </c>
    </row>
    <row r="3093" spans="106:106" x14ac:dyDescent="0.3">
      <c r="DB3093" s="302" t="str">
        <f t="shared" si="273"/>
        <v>Prosjekt 9</v>
      </c>
    </row>
    <row r="3094" spans="106:106" x14ac:dyDescent="0.3">
      <c r="DB3094" s="302" t="str">
        <f t="shared" si="273"/>
        <v>Prosjekt 9</v>
      </c>
    </row>
    <row r="3095" spans="106:106" x14ac:dyDescent="0.3">
      <c r="DB3095" s="302" t="str">
        <f t="shared" si="273"/>
        <v>Prosjekt 9</v>
      </c>
    </row>
    <row r="3096" spans="106:106" x14ac:dyDescent="0.3">
      <c r="DB3096" s="302" t="str">
        <f t="shared" si="273"/>
        <v>Prosjekt 9</v>
      </c>
    </row>
    <row r="3097" spans="106:106" x14ac:dyDescent="0.3">
      <c r="DB3097" s="302" t="str">
        <f t="shared" si="273"/>
        <v>Prosjekt 9</v>
      </c>
    </row>
    <row r="3098" spans="106:106" x14ac:dyDescent="0.3">
      <c r="DB3098" s="302" t="str">
        <f t="shared" si="273"/>
        <v>Prosjekt 9</v>
      </c>
    </row>
    <row r="3099" spans="106:106" x14ac:dyDescent="0.3">
      <c r="DB3099" s="302" t="str">
        <f t="shared" si="273"/>
        <v>Prosjekt 9</v>
      </c>
    </row>
    <row r="3100" spans="106:106" x14ac:dyDescent="0.3">
      <c r="DB3100" s="302" t="str">
        <f t="shared" si="273"/>
        <v>Prosjekt 9</v>
      </c>
    </row>
    <row r="3101" spans="106:106" x14ac:dyDescent="0.3">
      <c r="DB3101" s="302" t="str">
        <f t="shared" si="273"/>
        <v>Prosjekt 9</v>
      </c>
    </row>
    <row r="3102" spans="106:106" x14ac:dyDescent="0.3">
      <c r="DB3102" s="302" t="str">
        <f t="shared" si="273"/>
        <v>Prosjekt 9</v>
      </c>
    </row>
    <row r="3103" spans="106:106" x14ac:dyDescent="0.3">
      <c r="DB3103" s="302" t="str">
        <f t="shared" si="273"/>
        <v>Prosjekt 9</v>
      </c>
    </row>
    <row r="3104" spans="106:106" x14ac:dyDescent="0.3">
      <c r="DB3104" s="302" t="str">
        <f t="shared" si="273"/>
        <v>Prosjekt 9</v>
      </c>
    </row>
    <row r="3105" spans="106:106" x14ac:dyDescent="0.3">
      <c r="DB3105" s="302" t="str">
        <f t="shared" si="273"/>
        <v>Prosjekt 9</v>
      </c>
    </row>
    <row r="3106" spans="106:106" x14ac:dyDescent="0.3">
      <c r="DB3106" s="302" t="str">
        <f t="shared" si="273"/>
        <v>Prosjekt 9</v>
      </c>
    </row>
    <row r="3107" spans="106:106" x14ac:dyDescent="0.3">
      <c r="DB3107" s="302" t="str">
        <f t="shared" si="273"/>
        <v>Prosjekt 9</v>
      </c>
    </row>
    <row r="3108" spans="106:106" x14ac:dyDescent="0.3">
      <c r="DB3108" s="302" t="str">
        <f t="shared" si="273"/>
        <v>Prosjekt 9</v>
      </c>
    </row>
    <row r="3109" spans="106:106" x14ac:dyDescent="0.3">
      <c r="DB3109" s="302" t="str">
        <f t="shared" si="273"/>
        <v>Prosjekt 9</v>
      </c>
    </row>
    <row r="3110" spans="106:106" x14ac:dyDescent="0.3">
      <c r="DB3110" s="302" t="str">
        <f t="shared" si="273"/>
        <v>Prosjekt 9</v>
      </c>
    </row>
    <row r="3111" spans="106:106" x14ac:dyDescent="0.3">
      <c r="DB3111" s="302" t="str">
        <f t="shared" si="273"/>
        <v>Prosjekt 9</v>
      </c>
    </row>
    <row r="3112" spans="106:106" x14ac:dyDescent="0.3">
      <c r="DB3112" s="302" t="str">
        <f t="shared" si="273"/>
        <v>Prosjekt 9</v>
      </c>
    </row>
    <row r="3113" spans="106:106" x14ac:dyDescent="0.3">
      <c r="DB3113" s="302" t="str">
        <f t="shared" si="273"/>
        <v>Prosjekt 9</v>
      </c>
    </row>
    <row r="3114" spans="106:106" x14ac:dyDescent="0.3">
      <c r="DB3114" s="302" t="str">
        <f t="shared" si="273"/>
        <v>Prosjekt 9</v>
      </c>
    </row>
    <row r="3115" spans="106:106" x14ac:dyDescent="0.3">
      <c r="DB3115" s="302" t="str">
        <f t="shared" si="273"/>
        <v>Prosjekt 9</v>
      </c>
    </row>
    <row r="3116" spans="106:106" x14ac:dyDescent="0.3">
      <c r="DB3116" s="302" t="str">
        <f t="shared" si="273"/>
        <v>Prosjekt 9</v>
      </c>
    </row>
    <row r="3117" spans="106:106" x14ac:dyDescent="0.3">
      <c r="DB3117" s="302" t="str">
        <f t="shared" si="273"/>
        <v>Prosjekt 9</v>
      </c>
    </row>
    <row r="3118" spans="106:106" x14ac:dyDescent="0.3">
      <c r="DB3118" s="302" t="str">
        <f t="shared" si="273"/>
        <v>Prosjekt 9</v>
      </c>
    </row>
    <row r="3119" spans="106:106" x14ac:dyDescent="0.3">
      <c r="DB3119" s="302" t="str">
        <f t="shared" si="273"/>
        <v>Prosjekt 9</v>
      </c>
    </row>
    <row r="3120" spans="106:106" x14ac:dyDescent="0.3">
      <c r="DB3120" s="302" t="str">
        <f t="shared" si="273"/>
        <v>Prosjekt 9</v>
      </c>
    </row>
    <row r="3121" spans="106:106" x14ac:dyDescent="0.3">
      <c r="DB3121" s="302" t="str">
        <f t="shared" si="273"/>
        <v>Prosjekt 9</v>
      </c>
    </row>
    <row r="3122" spans="106:106" x14ac:dyDescent="0.3">
      <c r="DB3122" s="302" t="str">
        <f t="shared" si="273"/>
        <v>Prosjekt 9</v>
      </c>
    </row>
    <row r="3123" spans="106:106" x14ac:dyDescent="0.3">
      <c r="DB3123" s="302" t="str">
        <f t="shared" si="273"/>
        <v>Prosjekt 9</v>
      </c>
    </row>
    <row r="3124" spans="106:106" x14ac:dyDescent="0.3">
      <c r="DB3124" s="302" t="str">
        <f t="shared" si="273"/>
        <v>Prosjekt 9</v>
      </c>
    </row>
    <row r="3125" spans="106:106" x14ac:dyDescent="0.3">
      <c r="DB3125" s="302" t="str">
        <f t="shared" si="273"/>
        <v>Prosjekt 9</v>
      </c>
    </row>
    <row r="3126" spans="106:106" x14ac:dyDescent="0.3">
      <c r="DB3126" s="302" t="str">
        <f t="shared" si="273"/>
        <v>Prosjekt 9</v>
      </c>
    </row>
    <row r="3127" spans="106:106" x14ac:dyDescent="0.3">
      <c r="DB3127" s="302" t="str">
        <f t="shared" si="273"/>
        <v>Prosjekt 9</v>
      </c>
    </row>
    <row r="3128" spans="106:106" x14ac:dyDescent="0.3">
      <c r="DB3128" s="302" t="str">
        <f t="shared" si="273"/>
        <v>Prosjekt 9</v>
      </c>
    </row>
    <row r="3129" spans="106:106" x14ac:dyDescent="0.3">
      <c r="DB3129" s="302" t="str">
        <f t="shared" si="273"/>
        <v>Prosjekt 9</v>
      </c>
    </row>
    <row r="3130" spans="106:106" x14ac:dyDescent="0.3">
      <c r="DB3130" s="302" t="str">
        <f t="shared" si="273"/>
        <v>Prosjekt 9</v>
      </c>
    </row>
    <row r="3131" spans="106:106" x14ac:dyDescent="0.3">
      <c r="DB3131" s="302" t="str">
        <f t="shared" si="273"/>
        <v>Prosjekt 9</v>
      </c>
    </row>
    <row r="3132" spans="106:106" x14ac:dyDescent="0.3">
      <c r="DB3132" s="302" t="str">
        <f t="shared" si="273"/>
        <v>Prosjekt 9</v>
      </c>
    </row>
    <row r="3133" spans="106:106" x14ac:dyDescent="0.3">
      <c r="DB3133" s="302" t="str">
        <f t="shared" si="273"/>
        <v>Prosjekt 9</v>
      </c>
    </row>
    <row r="3134" spans="106:106" x14ac:dyDescent="0.3">
      <c r="DB3134" s="302" t="str">
        <f t="shared" si="273"/>
        <v>Prosjekt 9</v>
      </c>
    </row>
    <row r="3135" spans="106:106" x14ac:dyDescent="0.3">
      <c r="DB3135" s="302" t="str">
        <f t="shared" si="273"/>
        <v>Prosjekt 9</v>
      </c>
    </row>
    <row r="3136" spans="106:106" x14ac:dyDescent="0.3">
      <c r="DB3136" s="302" t="str">
        <f t="shared" si="273"/>
        <v>Prosjekt 9</v>
      </c>
    </row>
    <row r="3137" spans="106:106" x14ac:dyDescent="0.3">
      <c r="DB3137" s="302" t="str">
        <f t="shared" si="273"/>
        <v>Prosjekt 9</v>
      </c>
    </row>
    <row r="3138" spans="106:106" x14ac:dyDescent="0.3">
      <c r="DB3138" s="302" t="str">
        <f t="shared" si="273"/>
        <v>Prosjekt 9</v>
      </c>
    </row>
    <row r="3139" spans="106:106" x14ac:dyDescent="0.3">
      <c r="DB3139" s="302" t="str">
        <f t="shared" si="273"/>
        <v>Prosjekt 9</v>
      </c>
    </row>
    <row r="3140" spans="106:106" x14ac:dyDescent="0.3">
      <c r="DB3140" s="302" t="str">
        <f t="shared" si="273"/>
        <v>Prosjekt 9</v>
      </c>
    </row>
    <row r="3141" spans="106:106" x14ac:dyDescent="0.3">
      <c r="DB3141" s="302" t="str">
        <f t="shared" ref="DB3141:DB3204" si="274">IF(CY3141="",DB3140,_xlfn.CONCAT($CY$2," ",CY3141))</f>
        <v>Prosjekt 9</v>
      </c>
    </row>
    <row r="3142" spans="106:106" x14ac:dyDescent="0.3">
      <c r="DB3142" s="302" t="str">
        <f t="shared" si="274"/>
        <v>Prosjekt 9</v>
      </c>
    </row>
    <row r="3143" spans="106:106" x14ac:dyDescent="0.3">
      <c r="DB3143" s="302" t="str">
        <f t="shared" si="274"/>
        <v>Prosjekt 9</v>
      </c>
    </row>
    <row r="3144" spans="106:106" x14ac:dyDescent="0.3">
      <c r="DB3144" s="302" t="str">
        <f t="shared" si="274"/>
        <v>Prosjekt 9</v>
      </c>
    </row>
    <row r="3145" spans="106:106" x14ac:dyDescent="0.3">
      <c r="DB3145" s="302" t="str">
        <f t="shared" si="274"/>
        <v>Prosjekt 9</v>
      </c>
    </row>
    <row r="3146" spans="106:106" x14ac:dyDescent="0.3">
      <c r="DB3146" s="302" t="str">
        <f t="shared" si="274"/>
        <v>Prosjekt 9</v>
      </c>
    </row>
    <row r="3147" spans="106:106" x14ac:dyDescent="0.3">
      <c r="DB3147" s="302" t="str">
        <f t="shared" si="274"/>
        <v>Prosjekt 9</v>
      </c>
    </row>
    <row r="3148" spans="106:106" x14ac:dyDescent="0.3">
      <c r="DB3148" s="302" t="str">
        <f t="shared" si="274"/>
        <v>Prosjekt 9</v>
      </c>
    </row>
    <row r="3149" spans="106:106" x14ac:dyDescent="0.3">
      <c r="DB3149" s="302" t="str">
        <f t="shared" si="274"/>
        <v>Prosjekt 9</v>
      </c>
    </row>
    <row r="3150" spans="106:106" x14ac:dyDescent="0.3">
      <c r="DB3150" s="302" t="str">
        <f t="shared" si="274"/>
        <v>Prosjekt 9</v>
      </c>
    </row>
    <row r="3151" spans="106:106" x14ac:dyDescent="0.3">
      <c r="DB3151" s="302" t="str">
        <f t="shared" si="274"/>
        <v>Prosjekt 9</v>
      </c>
    </row>
    <row r="3152" spans="106:106" x14ac:dyDescent="0.3">
      <c r="DB3152" s="302" t="str">
        <f t="shared" si="274"/>
        <v>Prosjekt 9</v>
      </c>
    </row>
    <row r="3153" spans="106:106" x14ac:dyDescent="0.3">
      <c r="DB3153" s="302" t="str">
        <f t="shared" si="274"/>
        <v>Prosjekt 9</v>
      </c>
    </row>
    <row r="3154" spans="106:106" x14ac:dyDescent="0.3">
      <c r="DB3154" s="302" t="str">
        <f t="shared" si="274"/>
        <v>Prosjekt 9</v>
      </c>
    </row>
    <row r="3155" spans="106:106" x14ac:dyDescent="0.3">
      <c r="DB3155" s="302" t="str">
        <f t="shared" si="274"/>
        <v>Prosjekt 9</v>
      </c>
    </row>
    <row r="3156" spans="106:106" x14ac:dyDescent="0.3">
      <c r="DB3156" s="302" t="str">
        <f t="shared" si="274"/>
        <v>Prosjekt 9</v>
      </c>
    </row>
    <row r="3157" spans="106:106" x14ac:dyDescent="0.3">
      <c r="DB3157" s="302" t="str">
        <f t="shared" si="274"/>
        <v>Prosjekt 9</v>
      </c>
    </row>
    <row r="3158" spans="106:106" x14ac:dyDescent="0.3">
      <c r="DB3158" s="302" t="str">
        <f t="shared" si="274"/>
        <v>Prosjekt 9</v>
      </c>
    </row>
    <row r="3159" spans="106:106" x14ac:dyDescent="0.3">
      <c r="DB3159" s="302" t="str">
        <f t="shared" si="274"/>
        <v>Prosjekt 9</v>
      </c>
    </row>
    <row r="3160" spans="106:106" x14ac:dyDescent="0.3">
      <c r="DB3160" s="302" t="str">
        <f t="shared" si="274"/>
        <v>Prosjekt 9</v>
      </c>
    </row>
    <row r="3161" spans="106:106" x14ac:dyDescent="0.3">
      <c r="DB3161" s="302" t="str">
        <f t="shared" si="274"/>
        <v>Prosjekt 9</v>
      </c>
    </row>
    <row r="3162" spans="106:106" x14ac:dyDescent="0.3">
      <c r="DB3162" s="302" t="str">
        <f t="shared" si="274"/>
        <v>Prosjekt 9</v>
      </c>
    </row>
    <row r="3163" spans="106:106" x14ac:dyDescent="0.3">
      <c r="DB3163" s="302" t="str">
        <f t="shared" si="274"/>
        <v>Prosjekt 9</v>
      </c>
    </row>
    <row r="3164" spans="106:106" x14ac:dyDescent="0.3">
      <c r="DB3164" s="302" t="str">
        <f t="shared" si="274"/>
        <v>Prosjekt 9</v>
      </c>
    </row>
    <row r="3165" spans="106:106" x14ac:dyDescent="0.3">
      <c r="DB3165" s="302" t="str">
        <f t="shared" si="274"/>
        <v>Prosjekt 9</v>
      </c>
    </row>
    <row r="3166" spans="106:106" x14ac:dyDescent="0.3">
      <c r="DB3166" s="302" t="str">
        <f t="shared" si="274"/>
        <v>Prosjekt 9</v>
      </c>
    </row>
    <row r="3167" spans="106:106" x14ac:dyDescent="0.3">
      <c r="DB3167" s="302" t="str">
        <f t="shared" si="274"/>
        <v>Prosjekt 9</v>
      </c>
    </row>
    <row r="3168" spans="106:106" x14ac:dyDescent="0.3">
      <c r="DB3168" s="302" t="str">
        <f t="shared" si="274"/>
        <v>Prosjekt 9</v>
      </c>
    </row>
    <row r="3169" spans="106:106" x14ac:dyDescent="0.3">
      <c r="DB3169" s="302" t="str">
        <f t="shared" si="274"/>
        <v>Prosjekt 9</v>
      </c>
    </row>
    <row r="3170" spans="106:106" x14ac:dyDescent="0.3">
      <c r="DB3170" s="302" t="str">
        <f t="shared" si="274"/>
        <v>Prosjekt 9</v>
      </c>
    </row>
    <row r="3171" spans="106:106" x14ac:dyDescent="0.3">
      <c r="DB3171" s="302" t="str">
        <f t="shared" si="274"/>
        <v>Prosjekt 9</v>
      </c>
    </row>
    <row r="3172" spans="106:106" x14ac:dyDescent="0.3">
      <c r="DB3172" s="302" t="str">
        <f t="shared" si="274"/>
        <v>Prosjekt 9</v>
      </c>
    </row>
    <row r="3173" spans="106:106" x14ac:dyDescent="0.3">
      <c r="DB3173" s="302" t="str">
        <f t="shared" si="274"/>
        <v>Prosjekt 9</v>
      </c>
    </row>
    <row r="3174" spans="106:106" x14ac:dyDescent="0.3">
      <c r="DB3174" s="302" t="str">
        <f t="shared" si="274"/>
        <v>Prosjekt 9</v>
      </c>
    </row>
    <row r="3175" spans="106:106" x14ac:dyDescent="0.3">
      <c r="DB3175" s="302" t="str">
        <f t="shared" si="274"/>
        <v>Prosjekt 9</v>
      </c>
    </row>
    <row r="3176" spans="106:106" x14ac:dyDescent="0.3">
      <c r="DB3176" s="302" t="str">
        <f t="shared" si="274"/>
        <v>Prosjekt 9</v>
      </c>
    </row>
    <row r="3177" spans="106:106" x14ac:dyDescent="0.3">
      <c r="DB3177" s="302" t="str">
        <f t="shared" si="274"/>
        <v>Prosjekt 9</v>
      </c>
    </row>
    <row r="3178" spans="106:106" x14ac:dyDescent="0.3">
      <c r="DB3178" s="302" t="str">
        <f t="shared" si="274"/>
        <v>Prosjekt 9</v>
      </c>
    </row>
    <row r="3179" spans="106:106" x14ac:dyDescent="0.3">
      <c r="DB3179" s="302" t="str">
        <f t="shared" si="274"/>
        <v>Prosjekt 9</v>
      </c>
    </row>
    <row r="3180" spans="106:106" x14ac:dyDescent="0.3">
      <c r="DB3180" s="302" t="str">
        <f t="shared" si="274"/>
        <v>Prosjekt 9</v>
      </c>
    </row>
    <row r="3181" spans="106:106" x14ac:dyDescent="0.3">
      <c r="DB3181" s="302" t="str">
        <f t="shared" si="274"/>
        <v>Prosjekt 9</v>
      </c>
    </row>
    <row r="3182" spans="106:106" x14ac:dyDescent="0.3">
      <c r="DB3182" s="302" t="str">
        <f t="shared" si="274"/>
        <v>Prosjekt 9</v>
      </c>
    </row>
    <row r="3183" spans="106:106" x14ac:dyDescent="0.3">
      <c r="DB3183" s="302" t="str">
        <f t="shared" si="274"/>
        <v>Prosjekt 9</v>
      </c>
    </row>
    <row r="3184" spans="106:106" x14ac:dyDescent="0.3">
      <c r="DB3184" s="302" t="str">
        <f t="shared" si="274"/>
        <v>Prosjekt 9</v>
      </c>
    </row>
    <row r="3185" spans="106:106" x14ac:dyDescent="0.3">
      <c r="DB3185" s="302" t="str">
        <f t="shared" si="274"/>
        <v>Prosjekt 9</v>
      </c>
    </row>
    <row r="3186" spans="106:106" x14ac:dyDescent="0.3">
      <c r="DB3186" s="302" t="str">
        <f t="shared" si="274"/>
        <v>Prosjekt 9</v>
      </c>
    </row>
    <row r="3187" spans="106:106" x14ac:dyDescent="0.3">
      <c r="DB3187" s="302" t="str">
        <f t="shared" si="274"/>
        <v>Prosjekt 9</v>
      </c>
    </row>
    <row r="3188" spans="106:106" x14ac:dyDescent="0.3">
      <c r="DB3188" s="302" t="str">
        <f t="shared" si="274"/>
        <v>Prosjekt 9</v>
      </c>
    </row>
    <row r="3189" spans="106:106" x14ac:dyDescent="0.3">
      <c r="DB3189" s="302" t="str">
        <f t="shared" si="274"/>
        <v>Prosjekt 9</v>
      </c>
    </row>
    <row r="3190" spans="106:106" x14ac:dyDescent="0.3">
      <c r="DB3190" s="302" t="str">
        <f t="shared" si="274"/>
        <v>Prosjekt 9</v>
      </c>
    </row>
    <row r="3191" spans="106:106" x14ac:dyDescent="0.3">
      <c r="DB3191" s="302" t="str">
        <f t="shared" si="274"/>
        <v>Prosjekt 9</v>
      </c>
    </row>
    <row r="3192" spans="106:106" x14ac:dyDescent="0.3">
      <c r="DB3192" s="302" t="str">
        <f t="shared" si="274"/>
        <v>Prosjekt 9</v>
      </c>
    </row>
    <row r="3193" spans="106:106" x14ac:dyDescent="0.3">
      <c r="DB3193" s="302" t="str">
        <f t="shared" si="274"/>
        <v>Prosjekt 9</v>
      </c>
    </row>
    <row r="3194" spans="106:106" x14ac:dyDescent="0.3">
      <c r="DB3194" s="302" t="str">
        <f t="shared" si="274"/>
        <v>Prosjekt 9</v>
      </c>
    </row>
    <row r="3195" spans="106:106" x14ac:dyDescent="0.3">
      <c r="DB3195" s="302" t="str">
        <f t="shared" si="274"/>
        <v>Prosjekt 9</v>
      </c>
    </row>
    <row r="3196" spans="106:106" x14ac:dyDescent="0.3">
      <c r="DB3196" s="302" t="str">
        <f t="shared" si="274"/>
        <v>Prosjekt 9</v>
      </c>
    </row>
    <row r="3197" spans="106:106" x14ac:dyDescent="0.3">
      <c r="DB3197" s="302" t="str">
        <f t="shared" si="274"/>
        <v>Prosjekt 9</v>
      </c>
    </row>
    <row r="3198" spans="106:106" x14ac:dyDescent="0.3">
      <c r="DB3198" s="302" t="str">
        <f t="shared" si="274"/>
        <v>Prosjekt 9</v>
      </c>
    </row>
    <row r="3199" spans="106:106" x14ac:dyDescent="0.3">
      <c r="DB3199" s="302" t="str">
        <f t="shared" si="274"/>
        <v>Prosjekt 9</v>
      </c>
    </row>
    <row r="3200" spans="106:106" x14ac:dyDescent="0.3">
      <c r="DB3200" s="302" t="str">
        <f t="shared" si="274"/>
        <v>Prosjekt 9</v>
      </c>
    </row>
    <row r="3201" spans="106:106" x14ac:dyDescent="0.3">
      <c r="DB3201" s="302" t="str">
        <f t="shared" si="274"/>
        <v>Prosjekt 9</v>
      </c>
    </row>
    <row r="3202" spans="106:106" x14ac:dyDescent="0.3">
      <c r="DB3202" s="302" t="str">
        <f t="shared" si="274"/>
        <v>Prosjekt 9</v>
      </c>
    </row>
    <row r="3203" spans="106:106" x14ac:dyDescent="0.3">
      <c r="DB3203" s="302" t="str">
        <f t="shared" si="274"/>
        <v>Prosjekt 9</v>
      </c>
    </row>
    <row r="3204" spans="106:106" x14ac:dyDescent="0.3">
      <c r="DB3204" s="302" t="str">
        <f t="shared" si="274"/>
        <v>Prosjekt 9</v>
      </c>
    </row>
    <row r="3205" spans="106:106" x14ac:dyDescent="0.3">
      <c r="DB3205" s="302" t="str">
        <f t="shared" ref="DB3205:DB3268" si="275">IF(CY3205="",DB3204,_xlfn.CONCAT($CY$2," ",CY3205))</f>
        <v>Prosjekt 9</v>
      </c>
    </row>
    <row r="3206" spans="106:106" x14ac:dyDescent="0.3">
      <c r="DB3206" s="302" t="str">
        <f t="shared" si="275"/>
        <v>Prosjekt 9</v>
      </c>
    </row>
    <row r="3207" spans="106:106" x14ac:dyDescent="0.3">
      <c r="DB3207" s="302" t="str">
        <f t="shared" si="275"/>
        <v>Prosjekt 9</v>
      </c>
    </row>
    <row r="3208" spans="106:106" x14ac:dyDescent="0.3">
      <c r="DB3208" s="302" t="str">
        <f t="shared" si="275"/>
        <v>Prosjekt 9</v>
      </c>
    </row>
    <row r="3209" spans="106:106" x14ac:dyDescent="0.3">
      <c r="DB3209" s="302" t="str">
        <f t="shared" si="275"/>
        <v>Prosjekt 9</v>
      </c>
    </row>
    <row r="3210" spans="106:106" x14ac:dyDescent="0.3">
      <c r="DB3210" s="302" t="str">
        <f t="shared" si="275"/>
        <v>Prosjekt 9</v>
      </c>
    </row>
    <row r="3211" spans="106:106" x14ac:dyDescent="0.3">
      <c r="DB3211" s="302" t="str">
        <f t="shared" si="275"/>
        <v>Prosjekt 9</v>
      </c>
    </row>
    <row r="3212" spans="106:106" x14ac:dyDescent="0.3">
      <c r="DB3212" s="302" t="str">
        <f t="shared" si="275"/>
        <v>Prosjekt 9</v>
      </c>
    </row>
    <row r="3213" spans="106:106" x14ac:dyDescent="0.3">
      <c r="DB3213" s="302" t="str">
        <f t="shared" si="275"/>
        <v>Prosjekt 9</v>
      </c>
    </row>
    <row r="3214" spans="106:106" x14ac:dyDescent="0.3">
      <c r="DB3214" s="302" t="str">
        <f t="shared" si="275"/>
        <v>Prosjekt 9</v>
      </c>
    </row>
    <row r="3215" spans="106:106" x14ac:dyDescent="0.3">
      <c r="DB3215" s="302" t="str">
        <f t="shared" si="275"/>
        <v>Prosjekt 9</v>
      </c>
    </row>
    <row r="3216" spans="106:106" x14ac:dyDescent="0.3">
      <c r="DB3216" s="302" t="str">
        <f t="shared" si="275"/>
        <v>Prosjekt 9</v>
      </c>
    </row>
    <row r="3217" spans="106:106" x14ac:dyDescent="0.3">
      <c r="DB3217" s="302" t="str">
        <f t="shared" si="275"/>
        <v>Prosjekt 9</v>
      </c>
    </row>
    <row r="3218" spans="106:106" x14ac:dyDescent="0.3">
      <c r="DB3218" s="302" t="str">
        <f t="shared" si="275"/>
        <v>Prosjekt 9</v>
      </c>
    </row>
    <row r="3219" spans="106:106" x14ac:dyDescent="0.3">
      <c r="DB3219" s="302" t="str">
        <f t="shared" si="275"/>
        <v>Prosjekt 9</v>
      </c>
    </row>
    <row r="3220" spans="106:106" x14ac:dyDescent="0.3">
      <c r="DB3220" s="302" t="str">
        <f t="shared" si="275"/>
        <v>Prosjekt 9</v>
      </c>
    </row>
    <row r="3221" spans="106:106" x14ac:dyDescent="0.3">
      <c r="DB3221" s="302" t="str">
        <f t="shared" si="275"/>
        <v>Prosjekt 9</v>
      </c>
    </row>
    <row r="3222" spans="106:106" x14ac:dyDescent="0.3">
      <c r="DB3222" s="302" t="str">
        <f t="shared" si="275"/>
        <v>Prosjekt 9</v>
      </c>
    </row>
    <row r="3223" spans="106:106" x14ac:dyDescent="0.3">
      <c r="DB3223" s="302" t="str">
        <f t="shared" si="275"/>
        <v>Prosjekt 9</v>
      </c>
    </row>
    <row r="3224" spans="106:106" x14ac:dyDescent="0.3">
      <c r="DB3224" s="302" t="str">
        <f t="shared" si="275"/>
        <v>Prosjekt 9</v>
      </c>
    </row>
    <row r="3225" spans="106:106" x14ac:dyDescent="0.3">
      <c r="DB3225" s="302" t="str">
        <f t="shared" si="275"/>
        <v>Prosjekt 9</v>
      </c>
    </row>
    <row r="3226" spans="106:106" x14ac:dyDescent="0.3">
      <c r="DB3226" s="302" t="str">
        <f t="shared" si="275"/>
        <v>Prosjekt 9</v>
      </c>
    </row>
    <row r="3227" spans="106:106" x14ac:dyDescent="0.3">
      <c r="DB3227" s="302" t="str">
        <f t="shared" si="275"/>
        <v>Prosjekt 9</v>
      </c>
    </row>
    <row r="3228" spans="106:106" x14ac:dyDescent="0.3">
      <c r="DB3228" s="302" t="str">
        <f t="shared" si="275"/>
        <v>Prosjekt 9</v>
      </c>
    </row>
    <row r="3229" spans="106:106" x14ac:dyDescent="0.3">
      <c r="DB3229" s="302" t="str">
        <f t="shared" si="275"/>
        <v>Prosjekt 9</v>
      </c>
    </row>
    <row r="3230" spans="106:106" x14ac:dyDescent="0.3">
      <c r="DB3230" s="302" t="str">
        <f t="shared" si="275"/>
        <v>Prosjekt 9</v>
      </c>
    </row>
    <row r="3231" spans="106:106" x14ac:dyDescent="0.3">
      <c r="DB3231" s="302" t="str">
        <f t="shared" si="275"/>
        <v>Prosjekt 9</v>
      </c>
    </row>
    <row r="3232" spans="106:106" x14ac:dyDescent="0.3">
      <c r="DB3232" s="302" t="str">
        <f t="shared" si="275"/>
        <v>Prosjekt 9</v>
      </c>
    </row>
    <row r="3233" spans="106:106" x14ac:dyDescent="0.3">
      <c r="DB3233" s="302" t="str">
        <f t="shared" si="275"/>
        <v>Prosjekt 9</v>
      </c>
    </row>
    <row r="3234" spans="106:106" x14ac:dyDescent="0.3">
      <c r="DB3234" s="302" t="str">
        <f t="shared" si="275"/>
        <v>Prosjekt 9</v>
      </c>
    </row>
    <row r="3235" spans="106:106" x14ac:dyDescent="0.3">
      <c r="DB3235" s="302" t="str">
        <f t="shared" si="275"/>
        <v>Prosjekt 9</v>
      </c>
    </row>
    <row r="3236" spans="106:106" x14ac:dyDescent="0.3">
      <c r="DB3236" s="302" t="str">
        <f t="shared" si="275"/>
        <v>Prosjekt 9</v>
      </c>
    </row>
    <row r="3237" spans="106:106" x14ac:dyDescent="0.3">
      <c r="DB3237" s="302" t="str">
        <f t="shared" si="275"/>
        <v>Prosjekt 9</v>
      </c>
    </row>
    <row r="3238" spans="106:106" x14ac:dyDescent="0.3">
      <c r="DB3238" s="302" t="str">
        <f t="shared" si="275"/>
        <v>Prosjekt 9</v>
      </c>
    </row>
    <row r="3239" spans="106:106" x14ac:dyDescent="0.3">
      <c r="DB3239" s="302" t="str">
        <f t="shared" si="275"/>
        <v>Prosjekt 9</v>
      </c>
    </row>
    <row r="3240" spans="106:106" x14ac:dyDescent="0.3">
      <c r="DB3240" s="302" t="str">
        <f t="shared" si="275"/>
        <v>Prosjekt 9</v>
      </c>
    </row>
    <row r="3241" spans="106:106" x14ac:dyDescent="0.3">
      <c r="DB3241" s="302" t="str">
        <f t="shared" si="275"/>
        <v>Prosjekt 9</v>
      </c>
    </row>
    <row r="3242" spans="106:106" x14ac:dyDescent="0.3">
      <c r="DB3242" s="302" t="str">
        <f t="shared" si="275"/>
        <v>Prosjekt 9</v>
      </c>
    </row>
    <row r="3243" spans="106:106" x14ac:dyDescent="0.3">
      <c r="DB3243" s="302" t="str">
        <f t="shared" si="275"/>
        <v>Prosjekt 9</v>
      </c>
    </row>
    <row r="3244" spans="106:106" x14ac:dyDescent="0.3">
      <c r="DB3244" s="302" t="str">
        <f t="shared" si="275"/>
        <v>Prosjekt 9</v>
      </c>
    </row>
    <row r="3245" spans="106:106" x14ac:dyDescent="0.3">
      <c r="DB3245" s="302" t="str">
        <f t="shared" si="275"/>
        <v>Prosjekt 9</v>
      </c>
    </row>
    <row r="3246" spans="106:106" x14ac:dyDescent="0.3">
      <c r="DB3246" s="302" t="str">
        <f t="shared" si="275"/>
        <v>Prosjekt 9</v>
      </c>
    </row>
    <row r="3247" spans="106:106" x14ac:dyDescent="0.3">
      <c r="DB3247" s="302" t="str">
        <f t="shared" si="275"/>
        <v>Prosjekt 9</v>
      </c>
    </row>
    <row r="3248" spans="106:106" x14ac:dyDescent="0.3">
      <c r="DB3248" s="302" t="str">
        <f t="shared" si="275"/>
        <v>Prosjekt 9</v>
      </c>
    </row>
    <row r="3249" spans="106:106" x14ac:dyDescent="0.3">
      <c r="DB3249" s="302" t="str">
        <f t="shared" si="275"/>
        <v>Prosjekt 9</v>
      </c>
    </row>
    <row r="3250" spans="106:106" x14ac:dyDescent="0.3">
      <c r="DB3250" s="302" t="str">
        <f t="shared" si="275"/>
        <v>Prosjekt 9</v>
      </c>
    </row>
    <row r="3251" spans="106:106" x14ac:dyDescent="0.3">
      <c r="DB3251" s="302" t="str">
        <f t="shared" si="275"/>
        <v>Prosjekt 9</v>
      </c>
    </row>
    <row r="3252" spans="106:106" x14ac:dyDescent="0.3">
      <c r="DB3252" s="302" t="str">
        <f t="shared" si="275"/>
        <v>Prosjekt 9</v>
      </c>
    </row>
    <row r="3253" spans="106:106" x14ac:dyDescent="0.3">
      <c r="DB3253" s="302" t="str">
        <f t="shared" si="275"/>
        <v>Prosjekt 9</v>
      </c>
    </row>
    <row r="3254" spans="106:106" x14ac:dyDescent="0.3">
      <c r="DB3254" s="302" t="str">
        <f t="shared" si="275"/>
        <v>Prosjekt 9</v>
      </c>
    </row>
    <row r="3255" spans="106:106" x14ac:dyDescent="0.3">
      <c r="DB3255" s="302" t="str">
        <f t="shared" si="275"/>
        <v>Prosjekt 9</v>
      </c>
    </row>
    <row r="3256" spans="106:106" x14ac:dyDescent="0.3">
      <c r="DB3256" s="302" t="str">
        <f t="shared" si="275"/>
        <v>Prosjekt 9</v>
      </c>
    </row>
    <row r="3257" spans="106:106" x14ac:dyDescent="0.3">
      <c r="DB3257" s="302" t="str">
        <f t="shared" si="275"/>
        <v>Prosjekt 9</v>
      </c>
    </row>
    <row r="3258" spans="106:106" x14ac:dyDescent="0.3">
      <c r="DB3258" s="302" t="str">
        <f t="shared" si="275"/>
        <v>Prosjekt 9</v>
      </c>
    </row>
    <row r="3259" spans="106:106" x14ac:dyDescent="0.3">
      <c r="DB3259" s="302" t="str">
        <f t="shared" si="275"/>
        <v>Prosjekt 9</v>
      </c>
    </row>
    <row r="3260" spans="106:106" x14ac:dyDescent="0.3">
      <c r="DB3260" s="302" t="str">
        <f t="shared" si="275"/>
        <v>Prosjekt 9</v>
      </c>
    </row>
    <row r="3261" spans="106:106" x14ac:dyDescent="0.3">
      <c r="DB3261" s="302" t="str">
        <f t="shared" si="275"/>
        <v>Prosjekt 9</v>
      </c>
    </row>
    <row r="3262" spans="106:106" x14ac:dyDescent="0.3">
      <c r="DB3262" s="302" t="str">
        <f t="shared" si="275"/>
        <v>Prosjekt 9</v>
      </c>
    </row>
    <row r="3263" spans="106:106" x14ac:dyDescent="0.3">
      <c r="DB3263" s="302" t="str">
        <f t="shared" si="275"/>
        <v>Prosjekt 9</v>
      </c>
    </row>
    <row r="3264" spans="106:106" x14ac:dyDescent="0.3">
      <c r="DB3264" s="302" t="str">
        <f t="shared" si="275"/>
        <v>Prosjekt 9</v>
      </c>
    </row>
    <row r="3265" spans="106:106" x14ac:dyDescent="0.3">
      <c r="DB3265" s="302" t="str">
        <f t="shared" si="275"/>
        <v>Prosjekt 9</v>
      </c>
    </row>
    <row r="3266" spans="106:106" x14ac:dyDescent="0.3">
      <c r="DB3266" s="302" t="str">
        <f t="shared" si="275"/>
        <v>Prosjekt 9</v>
      </c>
    </row>
    <row r="3267" spans="106:106" x14ac:dyDescent="0.3">
      <c r="DB3267" s="302" t="str">
        <f t="shared" si="275"/>
        <v>Prosjekt 9</v>
      </c>
    </row>
    <row r="3268" spans="106:106" x14ac:dyDescent="0.3">
      <c r="DB3268" s="302" t="str">
        <f t="shared" si="275"/>
        <v>Prosjekt 9</v>
      </c>
    </row>
    <row r="3269" spans="106:106" x14ac:dyDescent="0.3">
      <c r="DB3269" s="302" t="str">
        <f t="shared" ref="DB3269:DB3332" si="276">IF(CY3269="",DB3268,_xlfn.CONCAT($CY$2," ",CY3269))</f>
        <v>Prosjekt 9</v>
      </c>
    </row>
    <row r="3270" spans="106:106" x14ac:dyDescent="0.3">
      <c r="DB3270" s="302" t="str">
        <f t="shared" si="276"/>
        <v>Prosjekt 9</v>
      </c>
    </row>
    <row r="3271" spans="106:106" x14ac:dyDescent="0.3">
      <c r="DB3271" s="302" t="str">
        <f t="shared" si="276"/>
        <v>Prosjekt 9</v>
      </c>
    </row>
    <row r="3272" spans="106:106" x14ac:dyDescent="0.3">
      <c r="DB3272" s="302" t="str">
        <f t="shared" si="276"/>
        <v>Prosjekt 9</v>
      </c>
    </row>
    <row r="3273" spans="106:106" x14ac:dyDescent="0.3">
      <c r="DB3273" s="302" t="str">
        <f t="shared" si="276"/>
        <v>Prosjekt 9</v>
      </c>
    </row>
    <row r="3274" spans="106:106" x14ac:dyDescent="0.3">
      <c r="DB3274" s="302" t="str">
        <f t="shared" si="276"/>
        <v>Prosjekt 9</v>
      </c>
    </row>
    <row r="3275" spans="106:106" x14ac:dyDescent="0.3">
      <c r="DB3275" s="302" t="str">
        <f t="shared" si="276"/>
        <v>Prosjekt 9</v>
      </c>
    </row>
    <row r="3276" spans="106:106" x14ac:dyDescent="0.3">
      <c r="DB3276" s="302" t="str">
        <f t="shared" si="276"/>
        <v>Prosjekt 9</v>
      </c>
    </row>
    <row r="3277" spans="106:106" x14ac:dyDescent="0.3">
      <c r="DB3277" s="302" t="str">
        <f t="shared" si="276"/>
        <v>Prosjekt 9</v>
      </c>
    </row>
    <row r="3278" spans="106:106" x14ac:dyDescent="0.3">
      <c r="DB3278" s="302" t="str">
        <f t="shared" si="276"/>
        <v>Prosjekt 9</v>
      </c>
    </row>
    <row r="3279" spans="106:106" x14ac:dyDescent="0.3">
      <c r="DB3279" s="302" t="str">
        <f t="shared" si="276"/>
        <v>Prosjekt 9</v>
      </c>
    </row>
    <row r="3280" spans="106:106" x14ac:dyDescent="0.3">
      <c r="DB3280" s="302" t="str">
        <f t="shared" si="276"/>
        <v>Prosjekt 9</v>
      </c>
    </row>
    <row r="3281" spans="106:106" x14ac:dyDescent="0.3">
      <c r="DB3281" s="302" t="str">
        <f t="shared" si="276"/>
        <v>Prosjekt 9</v>
      </c>
    </row>
    <row r="3282" spans="106:106" x14ac:dyDescent="0.3">
      <c r="DB3282" s="302" t="str">
        <f t="shared" si="276"/>
        <v>Prosjekt 9</v>
      </c>
    </row>
    <row r="3283" spans="106:106" x14ac:dyDescent="0.3">
      <c r="DB3283" s="302" t="str">
        <f t="shared" si="276"/>
        <v>Prosjekt 9</v>
      </c>
    </row>
    <row r="3284" spans="106:106" x14ac:dyDescent="0.3">
      <c r="DB3284" s="302" t="str">
        <f t="shared" si="276"/>
        <v>Prosjekt 9</v>
      </c>
    </row>
    <row r="3285" spans="106:106" x14ac:dyDescent="0.3">
      <c r="DB3285" s="302" t="str">
        <f t="shared" si="276"/>
        <v>Prosjekt 9</v>
      </c>
    </row>
    <row r="3286" spans="106:106" x14ac:dyDescent="0.3">
      <c r="DB3286" s="302" t="str">
        <f t="shared" si="276"/>
        <v>Prosjekt 9</v>
      </c>
    </row>
    <row r="3287" spans="106:106" x14ac:dyDescent="0.3">
      <c r="DB3287" s="302" t="str">
        <f t="shared" si="276"/>
        <v>Prosjekt 9</v>
      </c>
    </row>
    <row r="3288" spans="106:106" x14ac:dyDescent="0.3">
      <c r="DB3288" s="302" t="str">
        <f t="shared" si="276"/>
        <v>Prosjekt 9</v>
      </c>
    </row>
    <row r="3289" spans="106:106" x14ac:dyDescent="0.3">
      <c r="DB3289" s="302" t="str">
        <f t="shared" si="276"/>
        <v>Prosjekt 9</v>
      </c>
    </row>
    <row r="3290" spans="106:106" x14ac:dyDescent="0.3">
      <c r="DB3290" s="302" t="str">
        <f t="shared" si="276"/>
        <v>Prosjekt 9</v>
      </c>
    </row>
    <row r="3291" spans="106:106" x14ac:dyDescent="0.3">
      <c r="DB3291" s="302" t="str">
        <f t="shared" si="276"/>
        <v>Prosjekt 9</v>
      </c>
    </row>
    <row r="3292" spans="106:106" x14ac:dyDescent="0.3">
      <c r="DB3292" s="302" t="str">
        <f t="shared" si="276"/>
        <v>Prosjekt 9</v>
      </c>
    </row>
    <row r="3293" spans="106:106" x14ac:dyDescent="0.3">
      <c r="DB3293" s="302" t="str">
        <f t="shared" si="276"/>
        <v>Prosjekt 9</v>
      </c>
    </row>
    <row r="3294" spans="106:106" x14ac:dyDescent="0.3">
      <c r="DB3294" s="302" t="str">
        <f t="shared" si="276"/>
        <v>Prosjekt 9</v>
      </c>
    </row>
    <row r="3295" spans="106:106" x14ac:dyDescent="0.3">
      <c r="DB3295" s="302" t="str">
        <f t="shared" si="276"/>
        <v>Prosjekt 9</v>
      </c>
    </row>
    <row r="3296" spans="106:106" x14ac:dyDescent="0.3">
      <c r="DB3296" s="302" t="str">
        <f t="shared" si="276"/>
        <v>Prosjekt 9</v>
      </c>
    </row>
    <row r="3297" spans="106:106" x14ac:dyDescent="0.3">
      <c r="DB3297" s="302" t="str">
        <f t="shared" si="276"/>
        <v>Prosjekt 9</v>
      </c>
    </row>
    <row r="3298" spans="106:106" x14ac:dyDescent="0.3">
      <c r="DB3298" s="302" t="str">
        <f t="shared" si="276"/>
        <v>Prosjekt 9</v>
      </c>
    </row>
    <row r="3299" spans="106:106" x14ac:dyDescent="0.3">
      <c r="DB3299" s="302" t="str">
        <f t="shared" si="276"/>
        <v>Prosjekt 9</v>
      </c>
    </row>
    <row r="3300" spans="106:106" x14ac:dyDescent="0.3">
      <c r="DB3300" s="302" t="str">
        <f t="shared" si="276"/>
        <v>Prosjekt 9</v>
      </c>
    </row>
    <row r="3301" spans="106:106" x14ac:dyDescent="0.3">
      <c r="DB3301" s="302" t="str">
        <f t="shared" si="276"/>
        <v>Prosjekt 9</v>
      </c>
    </row>
    <row r="3302" spans="106:106" x14ac:dyDescent="0.3">
      <c r="DB3302" s="302" t="str">
        <f t="shared" si="276"/>
        <v>Prosjekt 9</v>
      </c>
    </row>
    <row r="3303" spans="106:106" x14ac:dyDescent="0.3">
      <c r="DB3303" s="302" t="str">
        <f t="shared" si="276"/>
        <v>Prosjekt 9</v>
      </c>
    </row>
    <row r="3304" spans="106:106" x14ac:dyDescent="0.3">
      <c r="DB3304" s="302" t="str">
        <f t="shared" si="276"/>
        <v>Prosjekt 9</v>
      </c>
    </row>
    <row r="3305" spans="106:106" x14ac:dyDescent="0.3">
      <c r="DB3305" s="302" t="str">
        <f t="shared" si="276"/>
        <v>Prosjekt 9</v>
      </c>
    </row>
    <row r="3306" spans="106:106" x14ac:dyDescent="0.3">
      <c r="DB3306" s="302" t="str">
        <f t="shared" si="276"/>
        <v>Prosjekt 9</v>
      </c>
    </row>
    <row r="3307" spans="106:106" x14ac:dyDescent="0.3">
      <c r="DB3307" s="302" t="str">
        <f t="shared" si="276"/>
        <v>Prosjekt 9</v>
      </c>
    </row>
    <row r="3308" spans="106:106" x14ac:dyDescent="0.3">
      <c r="DB3308" s="302" t="str">
        <f t="shared" si="276"/>
        <v>Prosjekt 9</v>
      </c>
    </row>
    <row r="3309" spans="106:106" x14ac:dyDescent="0.3">
      <c r="DB3309" s="302" t="str">
        <f t="shared" si="276"/>
        <v>Prosjekt 9</v>
      </c>
    </row>
    <row r="3310" spans="106:106" x14ac:dyDescent="0.3">
      <c r="DB3310" s="302" t="str">
        <f t="shared" si="276"/>
        <v>Prosjekt 9</v>
      </c>
    </row>
    <row r="3311" spans="106:106" x14ac:dyDescent="0.3">
      <c r="DB3311" s="302" t="str">
        <f t="shared" si="276"/>
        <v>Prosjekt 9</v>
      </c>
    </row>
    <row r="3312" spans="106:106" x14ac:dyDescent="0.3">
      <c r="DB3312" s="302" t="str">
        <f t="shared" si="276"/>
        <v>Prosjekt 9</v>
      </c>
    </row>
    <row r="3313" spans="106:106" x14ac:dyDescent="0.3">
      <c r="DB3313" s="302" t="str">
        <f t="shared" si="276"/>
        <v>Prosjekt 9</v>
      </c>
    </row>
    <row r="3314" spans="106:106" x14ac:dyDescent="0.3">
      <c r="DB3314" s="302" t="str">
        <f t="shared" si="276"/>
        <v>Prosjekt 9</v>
      </c>
    </row>
    <row r="3315" spans="106:106" x14ac:dyDescent="0.3">
      <c r="DB3315" s="302" t="str">
        <f t="shared" si="276"/>
        <v>Prosjekt 9</v>
      </c>
    </row>
    <row r="3316" spans="106:106" x14ac:dyDescent="0.3">
      <c r="DB3316" s="302" t="str">
        <f t="shared" si="276"/>
        <v>Prosjekt 9</v>
      </c>
    </row>
    <row r="3317" spans="106:106" x14ac:dyDescent="0.3">
      <c r="DB3317" s="302" t="str">
        <f t="shared" si="276"/>
        <v>Prosjekt 9</v>
      </c>
    </row>
    <row r="3318" spans="106:106" x14ac:dyDescent="0.3">
      <c r="DB3318" s="302" t="str">
        <f t="shared" si="276"/>
        <v>Prosjekt 9</v>
      </c>
    </row>
    <row r="3319" spans="106:106" x14ac:dyDescent="0.3">
      <c r="DB3319" s="302" t="str">
        <f t="shared" si="276"/>
        <v>Prosjekt 9</v>
      </c>
    </row>
    <row r="3320" spans="106:106" x14ac:dyDescent="0.3">
      <c r="DB3320" s="302" t="str">
        <f t="shared" si="276"/>
        <v>Prosjekt 9</v>
      </c>
    </row>
    <row r="3321" spans="106:106" x14ac:dyDescent="0.3">
      <c r="DB3321" s="302" t="str">
        <f t="shared" si="276"/>
        <v>Prosjekt 9</v>
      </c>
    </row>
    <row r="3322" spans="106:106" x14ac:dyDescent="0.3">
      <c r="DB3322" s="302" t="str">
        <f t="shared" si="276"/>
        <v>Prosjekt 9</v>
      </c>
    </row>
    <row r="3323" spans="106:106" x14ac:dyDescent="0.3">
      <c r="DB3323" s="302" t="str">
        <f t="shared" si="276"/>
        <v>Prosjekt 9</v>
      </c>
    </row>
    <row r="3324" spans="106:106" x14ac:dyDescent="0.3">
      <c r="DB3324" s="302" t="str">
        <f t="shared" si="276"/>
        <v>Prosjekt 9</v>
      </c>
    </row>
    <row r="3325" spans="106:106" x14ac:dyDescent="0.3">
      <c r="DB3325" s="302" t="str">
        <f t="shared" si="276"/>
        <v>Prosjekt 9</v>
      </c>
    </row>
    <row r="3326" spans="106:106" x14ac:dyDescent="0.3">
      <c r="DB3326" s="302" t="str">
        <f t="shared" si="276"/>
        <v>Prosjekt 9</v>
      </c>
    </row>
    <row r="3327" spans="106:106" x14ac:dyDescent="0.3">
      <c r="DB3327" s="302" t="str">
        <f t="shared" si="276"/>
        <v>Prosjekt 9</v>
      </c>
    </row>
    <row r="3328" spans="106:106" x14ac:dyDescent="0.3">
      <c r="DB3328" s="302" t="str">
        <f t="shared" si="276"/>
        <v>Prosjekt 9</v>
      </c>
    </row>
    <row r="3329" spans="106:106" x14ac:dyDescent="0.3">
      <c r="DB3329" s="302" t="str">
        <f t="shared" si="276"/>
        <v>Prosjekt 9</v>
      </c>
    </row>
    <row r="3330" spans="106:106" x14ac:dyDescent="0.3">
      <c r="DB3330" s="302" t="str">
        <f t="shared" si="276"/>
        <v>Prosjekt 9</v>
      </c>
    </row>
    <row r="3331" spans="106:106" x14ac:dyDescent="0.3">
      <c r="DB3331" s="302" t="str">
        <f t="shared" si="276"/>
        <v>Prosjekt 9</v>
      </c>
    </row>
    <row r="3332" spans="106:106" x14ac:dyDescent="0.3">
      <c r="DB3332" s="302" t="str">
        <f t="shared" si="276"/>
        <v>Prosjekt 9</v>
      </c>
    </row>
    <row r="3333" spans="106:106" x14ac:dyDescent="0.3">
      <c r="DB3333" s="302" t="str">
        <f t="shared" ref="DB3333:DB3396" si="277">IF(CY3333="",DB3332,_xlfn.CONCAT($CY$2," ",CY3333))</f>
        <v>Prosjekt 9</v>
      </c>
    </row>
    <row r="3334" spans="106:106" x14ac:dyDescent="0.3">
      <c r="DB3334" s="302" t="str">
        <f t="shared" si="277"/>
        <v>Prosjekt 9</v>
      </c>
    </row>
    <row r="3335" spans="106:106" x14ac:dyDescent="0.3">
      <c r="DB3335" s="302" t="str">
        <f t="shared" si="277"/>
        <v>Prosjekt 9</v>
      </c>
    </row>
    <row r="3336" spans="106:106" x14ac:dyDescent="0.3">
      <c r="DB3336" s="302" t="str">
        <f t="shared" si="277"/>
        <v>Prosjekt 9</v>
      </c>
    </row>
    <row r="3337" spans="106:106" x14ac:dyDescent="0.3">
      <c r="DB3337" s="302" t="str">
        <f t="shared" si="277"/>
        <v>Prosjekt 9</v>
      </c>
    </row>
    <row r="3338" spans="106:106" x14ac:dyDescent="0.3">
      <c r="DB3338" s="302" t="str">
        <f t="shared" si="277"/>
        <v>Prosjekt 9</v>
      </c>
    </row>
    <row r="3339" spans="106:106" x14ac:dyDescent="0.3">
      <c r="DB3339" s="302" t="str">
        <f t="shared" si="277"/>
        <v>Prosjekt 9</v>
      </c>
    </row>
    <row r="3340" spans="106:106" x14ac:dyDescent="0.3">
      <c r="DB3340" s="302" t="str">
        <f t="shared" si="277"/>
        <v>Prosjekt 9</v>
      </c>
    </row>
    <row r="3341" spans="106:106" x14ac:dyDescent="0.3">
      <c r="DB3341" s="302" t="str">
        <f t="shared" si="277"/>
        <v>Prosjekt 9</v>
      </c>
    </row>
    <row r="3342" spans="106:106" x14ac:dyDescent="0.3">
      <c r="DB3342" s="302" t="str">
        <f t="shared" si="277"/>
        <v>Prosjekt 9</v>
      </c>
    </row>
    <row r="3343" spans="106:106" x14ac:dyDescent="0.3">
      <c r="DB3343" s="302" t="str">
        <f t="shared" si="277"/>
        <v>Prosjekt 9</v>
      </c>
    </row>
    <row r="3344" spans="106:106" x14ac:dyDescent="0.3">
      <c r="DB3344" s="302" t="str">
        <f t="shared" si="277"/>
        <v>Prosjekt 9</v>
      </c>
    </row>
    <row r="3345" spans="106:106" x14ac:dyDescent="0.3">
      <c r="DB3345" s="302" t="str">
        <f t="shared" si="277"/>
        <v>Prosjekt 9</v>
      </c>
    </row>
    <row r="3346" spans="106:106" x14ac:dyDescent="0.3">
      <c r="DB3346" s="302" t="str">
        <f t="shared" si="277"/>
        <v>Prosjekt 9</v>
      </c>
    </row>
    <row r="3347" spans="106:106" x14ac:dyDescent="0.3">
      <c r="DB3347" s="302" t="str">
        <f t="shared" si="277"/>
        <v>Prosjekt 9</v>
      </c>
    </row>
    <row r="3348" spans="106:106" x14ac:dyDescent="0.3">
      <c r="DB3348" s="302" t="str">
        <f t="shared" si="277"/>
        <v>Prosjekt 9</v>
      </c>
    </row>
    <row r="3349" spans="106:106" x14ac:dyDescent="0.3">
      <c r="DB3349" s="302" t="str">
        <f t="shared" si="277"/>
        <v>Prosjekt 9</v>
      </c>
    </row>
    <row r="3350" spans="106:106" x14ac:dyDescent="0.3">
      <c r="DB3350" s="302" t="str">
        <f t="shared" si="277"/>
        <v>Prosjekt 9</v>
      </c>
    </row>
    <row r="3351" spans="106:106" x14ac:dyDescent="0.3">
      <c r="DB3351" s="302" t="str">
        <f t="shared" si="277"/>
        <v>Prosjekt 9</v>
      </c>
    </row>
    <row r="3352" spans="106:106" x14ac:dyDescent="0.3">
      <c r="DB3352" s="302" t="str">
        <f t="shared" si="277"/>
        <v>Prosjekt 9</v>
      </c>
    </row>
    <row r="3353" spans="106:106" x14ac:dyDescent="0.3">
      <c r="DB3353" s="302" t="str">
        <f t="shared" si="277"/>
        <v>Prosjekt 9</v>
      </c>
    </row>
    <row r="3354" spans="106:106" x14ac:dyDescent="0.3">
      <c r="DB3354" s="302" t="str">
        <f t="shared" si="277"/>
        <v>Prosjekt 9</v>
      </c>
    </row>
    <row r="3355" spans="106:106" x14ac:dyDescent="0.3">
      <c r="DB3355" s="302" t="str">
        <f t="shared" si="277"/>
        <v>Prosjekt 9</v>
      </c>
    </row>
    <row r="3356" spans="106:106" x14ac:dyDescent="0.3">
      <c r="DB3356" s="302" t="str">
        <f t="shared" si="277"/>
        <v>Prosjekt 9</v>
      </c>
    </row>
    <row r="3357" spans="106:106" x14ac:dyDescent="0.3">
      <c r="DB3357" s="302" t="str">
        <f t="shared" si="277"/>
        <v>Prosjekt 9</v>
      </c>
    </row>
    <row r="3358" spans="106:106" x14ac:dyDescent="0.3">
      <c r="DB3358" s="302" t="str">
        <f t="shared" si="277"/>
        <v>Prosjekt 9</v>
      </c>
    </row>
    <row r="3359" spans="106:106" x14ac:dyDescent="0.3">
      <c r="DB3359" s="302" t="str">
        <f t="shared" si="277"/>
        <v>Prosjekt 9</v>
      </c>
    </row>
    <row r="3360" spans="106:106" x14ac:dyDescent="0.3">
      <c r="DB3360" s="302" t="str">
        <f t="shared" si="277"/>
        <v>Prosjekt 9</v>
      </c>
    </row>
    <row r="3361" spans="106:106" x14ac:dyDescent="0.3">
      <c r="DB3361" s="302" t="str">
        <f t="shared" si="277"/>
        <v>Prosjekt 9</v>
      </c>
    </row>
    <row r="3362" spans="106:106" x14ac:dyDescent="0.3">
      <c r="DB3362" s="302" t="str">
        <f t="shared" si="277"/>
        <v>Prosjekt 9</v>
      </c>
    </row>
    <row r="3363" spans="106:106" x14ac:dyDescent="0.3">
      <c r="DB3363" s="302" t="str">
        <f t="shared" si="277"/>
        <v>Prosjekt 9</v>
      </c>
    </row>
    <row r="3364" spans="106:106" x14ac:dyDescent="0.3">
      <c r="DB3364" s="302" t="str">
        <f t="shared" si="277"/>
        <v>Prosjekt 9</v>
      </c>
    </row>
    <row r="3365" spans="106:106" x14ac:dyDescent="0.3">
      <c r="DB3365" s="302" t="str">
        <f t="shared" si="277"/>
        <v>Prosjekt 9</v>
      </c>
    </row>
    <row r="3366" spans="106:106" x14ac:dyDescent="0.3">
      <c r="DB3366" s="302" t="str">
        <f t="shared" si="277"/>
        <v>Prosjekt 9</v>
      </c>
    </row>
    <row r="3367" spans="106:106" x14ac:dyDescent="0.3">
      <c r="DB3367" s="302" t="str">
        <f t="shared" si="277"/>
        <v>Prosjekt 9</v>
      </c>
    </row>
    <row r="3368" spans="106:106" x14ac:dyDescent="0.3">
      <c r="DB3368" s="302" t="str">
        <f t="shared" si="277"/>
        <v>Prosjekt 9</v>
      </c>
    </row>
    <row r="3369" spans="106:106" x14ac:dyDescent="0.3">
      <c r="DB3369" s="302" t="str">
        <f t="shared" si="277"/>
        <v>Prosjekt 9</v>
      </c>
    </row>
    <row r="3370" spans="106:106" x14ac:dyDescent="0.3">
      <c r="DB3370" s="302" t="str">
        <f t="shared" si="277"/>
        <v>Prosjekt 9</v>
      </c>
    </row>
    <row r="3371" spans="106:106" x14ac:dyDescent="0.3">
      <c r="DB3371" s="302" t="str">
        <f t="shared" si="277"/>
        <v>Prosjekt 9</v>
      </c>
    </row>
    <row r="3372" spans="106:106" x14ac:dyDescent="0.3">
      <c r="DB3372" s="302" t="str">
        <f t="shared" si="277"/>
        <v>Prosjekt 9</v>
      </c>
    </row>
    <row r="3373" spans="106:106" x14ac:dyDescent="0.3">
      <c r="DB3373" s="302" t="str">
        <f t="shared" si="277"/>
        <v>Prosjekt 9</v>
      </c>
    </row>
    <row r="3374" spans="106:106" x14ac:dyDescent="0.3">
      <c r="DB3374" s="302" t="str">
        <f t="shared" si="277"/>
        <v>Prosjekt 9</v>
      </c>
    </row>
    <row r="3375" spans="106:106" x14ac:dyDescent="0.3">
      <c r="DB3375" s="302" t="str">
        <f t="shared" si="277"/>
        <v>Prosjekt 9</v>
      </c>
    </row>
    <row r="3376" spans="106:106" x14ac:dyDescent="0.3">
      <c r="DB3376" s="302" t="str">
        <f t="shared" si="277"/>
        <v>Prosjekt 9</v>
      </c>
    </row>
    <row r="3377" spans="106:106" x14ac:dyDescent="0.3">
      <c r="DB3377" s="302" t="str">
        <f t="shared" si="277"/>
        <v>Prosjekt 9</v>
      </c>
    </row>
    <row r="3378" spans="106:106" x14ac:dyDescent="0.3">
      <c r="DB3378" s="302" t="str">
        <f t="shared" si="277"/>
        <v>Prosjekt 9</v>
      </c>
    </row>
    <row r="3379" spans="106:106" x14ac:dyDescent="0.3">
      <c r="DB3379" s="302" t="str">
        <f t="shared" si="277"/>
        <v>Prosjekt 9</v>
      </c>
    </row>
    <row r="3380" spans="106:106" x14ac:dyDescent="0.3">
      <c r="DB3380" s="302" t="str">
        <f t="shared" si="277"/>
        <v>Prosjekt 9</v>
      </c>
    </row>
    <row r="3381" spans="106:106" x14ac:dyDescent="0.3">
      <c r="DB3381" s="302" t="str">
        <f t="shared" si="277"/>
        <v>Prosjekt 9</v>
      </c>
    </row>
    <row r="3382" spans="106:106" x14ac:dyDescent="0.3">
      <c r="DB3382" s="302" t="str">
        <f t="shared" si="277"/>
        <v>Prosjekt 9</v>
      </c>
    </row>
    <row r="3383" spans="106:106" x14ac:dyDescent="0.3">
      <c r="DB3383" s="302" t="str">
        <f t="shared" si="277"/>
        <v>Prosjekt 9</v>
      </c>
    </row>
    <row r="3384" spans="106:106" x14ac:dyDescent="0.3">
      <c r="DB3384" s="302" t="str">
        <f t="shared" si="277"/>
        <v>Prosjekt 9</v>
      </c>
    </row>
    <row r="3385" spans="106:106" x14ac:dyDescent="0.3">
      <c r="DB3385" s="302" t="str">
        <f t="shared" si="277"/>
        <v>Prosjekt 9</v>
      </c>
    </row>
    <row r="3386" spans="106:106" x14ac:dyDescent="0.3">
      <c r="DB3386" s="302" t="str">
        <f t="shared" si="277"/>
        <v>Prosjekt 9</v>
      </c>
    </row>
    <row r="3387" spans="106:106" x14ac:dyDescent="0.3">
      <c r="DB3387" s="302" t="str">
        <f t="shared" si="277"/>
        <v>Prosjekt 9</v>
      </c>
    </row>
    <row r="3388" spans="106:106" x14ac:dyDescent="0.3">
      <c r="DB3388" s="302" t="str">
        <f t="shared" si="277"/>
        <v>Prosjekt 9</v>
      </c>
    </row>
    <row r="3389" spans="106:106" x14ac:dyDescent="0.3">
      <c r="DB3389" s="302" t="str">
        <f t="shared" si="277"/>
        <v>Prosjekt 9</v>
      </c>
    </row>
    <row r="3390" spans="106:106" x14ac:dyDescent="0.3">
      <c r="DB3390" s="302" t="str">
        <f t="shared" si="277"/>
        <v>Prosjekt 9</v>
      </c>
    </row>
    <row r="3391" spans="106:106" x14ac:dyDescent="0.3">
      <c r="DB3391" s="302" t="str">
        <f t="shared" si="277"/>
        <v>Prosjekt 9</v>
      </c>
    </row>
    <row r="3392" spans="106:106" x14ac:dyDescent="0.3">
      <c r="DB3392" s="302" t="str">
        <f t="shared" si="277"/>
        <v>Prosjekt 9</v>
      </c>
    </row>
    <row r="3393" spans="106:106" x14ac:dyDescent="0.3">
      <c r="DB3393" s="302" t="str">
        <f t="shared" si="277"/>
        <v>Prosjekt 9</v>
      </c>
    </row>
    <row r="3394" spans="106:106" x14ac:dyDescent="0.3">
      <c r="DB3394" s="302" t="str">
        <f t="shared" si="277"/>
        <v>Prosjekt 9</v>
      </c>
    </row>
    <row r="3395" spans="106:106" x14ac:dyDescent="0.3">
      <c r="DB3395" s="302" t="str">
        <f t="shared" si="277"/>
        <v>Prosjekt 9</v>
      </c>
    </row>
    <row r="3396" spans="106:106" x14ac:dyDescent="0.3">
      <c r="DB3396" s="302" t="str">
        <f t="shared" si="277"/>
        <v>Prosjekt 9</v>
      </c>
    </row>
    <row r="3397" spans="106:106" x14ac:dyDescent="0.3">
      <c r="DB3397" s="302" t="str">
        <f t="shared" ref="DB3397:DB3460" si="278">IF(CY3397="",DB3396,_xlfn.CONCAT($CY$2," ",CY3397))</f>
        <v>Prosjekt 9</v>
      </c>
    </row>
    <row r="3398" spans="106:106" x14ac:dyDescent="0.3">
      <c r="DB3398" s="302" t="str">
        <f t="shared" si="278"/>
        <v>Prosjekt 9</v>
      </c>
    </row>
    <row r="3399" spans="106:106" x14ac:dyDescent="0.3">
      <c r="DB3399" s="302" t="str">
        <f t="shared" si="278"/>
        <v>Prosjekt 9</v>
      </c>
    </row>
    <row r="3400" spans="106:106" x14ac:dyDescent="0.3">
      <c r="DB3400" s="302" t="str">
        <f t="shared" si="278"/>
        <v>Prosjekt 9</v>
      </c>
    </row>
    <row r="3401" spans="106:106" x14ac:dyDescent="0.3">
      <c r="DB3401" s="302" t="str">
        <f t="shared" si="278"/>
        <v>Prosjekt 9</v>
      </c>
    </row>
    <row r="3402" spans="106:106" x14ac:dyDescent="0.3">
      <c r="DB3402" s="302" t="str">
        <f t="shared" si="278"/>
        <v>Prosjekt 9</v>
      </c>
    </row>
    <row r="3403" spans="106:106" x14ac:dyDescent="0.3">
      <c r="DB3403" s="302" t="str">
        <f t="shared" si="278"/>
        <v>Prosjekt 9</v>
      </c>
    </row>
    <row r="3404" spans="106:106" x14ac:dyDescent="0.3">
      <c r="DB3404" s="302" t="str">
        <f t="shared" si="278"/>
        <v>Prosjekt 9</v>
      </c>
    </row>
    <row r="3405" spans="106:106" x14ac:dyDescent="0.3">
      <c r="DB3405" s="302" t="str">
        <f t="shared" si="278"/>
        <v>Prosjekt 9</v>
      </c>
    </row>
    <row r="3406" spans="106:106" x14ac:dyDescent="0.3">
      <c r="DB3406" s="302" t="str">
        <f t="shared" si="278"/>
        <v>Prosjekt 9</v>
      </c>
    </row>
    <row r="3407" spans="106:106" x14ac:dyDescent="0.3">
      <c r="DB3407" s="302" t="str">
        <f t="shared" si="278"/>
        <v>Prosjekt 9</v>
      </c>
    </row>
    <row r="3408" spans="106:106" x14ac:dyDescent="0.3">
      <c r="DB3408" s="302" t="str">
        <f t="shared" si="278"/>
        <v>Prosjekt 9</v>
      </c>
    </row>
    <row r="3409" spans="106:106" x14ac:dyDescent="0.3">
      <c r="DB3409" s="302" t="str">
        <f t="shared" si="278"/>
        <v>Prosjekt 9</v>
      </c>
    </row>
    <row r="3410" spans="106:106" x14ac:dyDescent="0.3">
      <c r="DB3410" s="302" t="str">
        <f t="shared" si="278"/>
        <v>Prosjekt 9</v>
      </c>
    </row>
    <row r="3411" spans="106:106" x14ac:dyDescent="0.3">
      <c r="DB3411" s="302" t="str">
        <f t="shared" si="278"/>
        <v>Prosjekt 9</v>
      </c>
    </row>
    <row r="3412" spans="106:106" x14ac:dyDescent="0.3">
      <c r="DB3412" s="302" t="str">
        <f t="shared" si="278"/>
        <v>Prosjekt 9</v>
      </c>
    </row>
    <row r="3413" spans="106:106" x14ac:dyDescent="0.3">
      <c r="DB3413" s="302" t="str">
        <f t="shared" si="278"/>
        <v>Prosjekt 9</v>
      </c>
    </row>
    <row r="3414" spans="106:106" x14ac:dyDescent="0.3">
      <c r="DB3414" s="302" t="str">
        <f t="shared" si="278"/>
        <v>Prosjekt 9</v>
      </c>
    </row>
    <row r="3415" spans="106:106" x14ac:dyDescent="0.3">
      <c r="DB3415" s="302" t="str">
        <f t="shared" si="278"/>
        <v>Prosjekt 9</v>
      </c>
    </row>
    <row r="3416" spans="106:106" x14ac:dyDescent="0.3">
      <c r="DB3416" s="302" t="str">
        <f t="shared" si="278"/>
        <v>Prosjekt 9</v>
      </c>
    </row>
    <row r="3417" spans="106:106" x14ac:dyDescent="0.3">
      <c r="DB3417" s="302" t="str">
        <f t="shared" si="278"/>
        <v>Prosjekt 9</v>
      </c>
    </row>
    <row r="3418" spans="106:106" x14ac:dyDescent="0.3">
      <c r="DB3418" s="302" t="str">
        <f t="shared" si="278"/>
        <v>Prosjekt 9</v>
      </c>
    </row>
    <row r="3419" spans="106:106" x14ac:dyDescent="0.3">
      <c r="DB3419" s="302" t="str">
        <f t="shared" si="278"/>
        <v>Prosjekt 9</v>
      </c>
    </row>
    <row r="3420" spans="106:106" x14ac:dyDescent="0.3">
      <c r="DB3420" s="302" t="str">
        <f t="shared" si="278"/>
        <v>Prosjekt 9</v>
      </c>
    </row>
    <row r="3421" spans="106:106" x14ac:dyDescent="0.3">
      <c r="DB3421" s="302" t="str">
        <f t="shared" si="278"/>
        <v>Prosjekt 9</v>
      </c>
    </row>
    <row r="3422" spans="106:106" x14ac:dyDescent="0.3">
      <c r="DB3422" s="302" t="str">
        <f t="shared" si="278"/>
        <v>Prosjekt 9</v>
      </c>
    </row>
    <row r="3423" spans="106:106" x14ac:dyDescent="0.3">
      <c r="DB3423" s="302" t="str">
        <f t="shared" si="278"/>
        <v>Prosjekt 9</v>
      </c>
    </row>
    <row r="3424" spans="106:106" x14ac:dyDescent="0.3">
      <c r="DB3424" s="302" t="str">
        <f t="shared" si="278"/>
        <v>Prosjekt 9</v>
      </c>
    </row>
    <row r="3425" spans="106:106" x14ac:dyDescent="0.3">
      <c r="DB3425" s="302" t="str">
        <f t="shared" si="278"/>
        <v>Prosjekt 9</v>
      </c>
    </row>
    <row r="3426" spans="106:106" x14ac:dyDescent="0.3">
      <c r="DB3426" s="302" t="str">
        <f t="shared" si="278"/>
        <v>Prosjekt 9</v>
      </c>
    </row>
    <row r="3427" spans="106:106" x14ac:dyDescent="0.3">
      <c r="DB3427" s="302" t="str">
        <f t="shared" si="278"/>
        <v>Prosjekt 9</v>
      </c>
    </row>
    <row r="3428" spans="106:106" x14ac:dyDescent="0.3">
      <c r="DB3428" s="302" t="str">
        <f t="shared" si="278"/>
        <v>Prosjekt 9</v>
      </c>
    </row>
    <row r="3429" spans="106:106" x14ac:dyDescent="0.3">
      <c r="DB3429" s="302" t="str">
        <f t="shared" si="278"/>
        <v>Prosjekt 9</v>
      </c>
    </row>
    <row r="3430" spans="106:106" x14ac:dyDescent="0.3">
      <c r="DB3430" s="302" t="str">
        <f t="shared" si="278"/>
        <v>Prosjekt 9</v>
      </c>
    </row>
    <row r="3431" spans="106:106" x14ac:dyDescent="0.3">
      <c r="DB3431" s="302" t="str">
        <f t="shared" si="278"/>
        <v>Prosjekt 9</v>
      </c>
    </row>
    <row r="3432" spans="106:106" x14ac:dyDescent="0.3">
      <c r="DB3432" s="302" t="str">
        <f t="shared" si="278"/>
        <v>Prosjekt 9</v>
      </c>
    </row>
    <row r="3433" spans="106:106" x14ac:dyDescent="0.3">
      <c r="DB3433" s="302" t="str">
        <f t="shared" si="278"/>
        <v>Prosjekt 9</v>
      </c>
    </row>
    <row r="3434" spans="106:106" x14ac:dyDescent="0.3">
      <c r="DB3434" s="302" t="str">
        <f t="shared" si="278"/>
        <v>Prosjekt 9</v>
      </c>
    </row>
    <row r="3435" spans="106:106" x14ac:dyDescent="0.3">
      <c r="DB3435" s="302" t="str">
        <f t="shared" si="278"/>
        <v>Prosjekt 9</v>
      </c>
    </row>
    <row r="3436" spans="106:106" x14ac:dyDescent="0.3">
      <c r="DB3436" s="302" t="str">
        <f t="shared" si="278"/>
        <v>Prosjekt 9</v>
      </c>
    </row>
    <row r="3437" spans="106:106" x14ac:dyDescent="0.3">
      <c r="DB3437" s="302" t="str">
        <f t="shared" si="278"/>
        <v>Prosjekt 9</v>
      </c>
    </row>
    <row r="3438" spans="106:106" x14ac:dyDescent="0.3">
      <c r="DB3438" s="302" t="str">
        <f t="shared" si="278"/>
        <v>Prosjekt 9</v>
      </c>
    </row>
    <row r="3439" spans="106:106" x14ac:dyDescent="0.3">
      <c r="DB3439" s="302" t="str">
        <f t="shared" si="278"/>
        <v>Prosjekt 9</v>
      </c>
    </row>
    <row r="3440" spans="106:106" x14ac:dyDescent="0.3">
      <c r="DB3440" s="302" t="str">
        <f t="shared" si="278"/>
        <v>Prosjekt 9</v>
      </c>
    </row>
    <row r="3441" spans="106:106" x14ac:dyDescent="0.3">
      <c r="DB3441" s="302" t="str">
        <f t="shared" si="278"/>
        <v>Prosjekt 9</v>
      </c>
    </row>
    <row r="3442" spans="106:106" x14ac:dyDescent="0.3">
      <c r="DB3442" s="302" t="str">
        <f t="shared" si="278"/>
        <v>Prosjekt 9</v>
      </c>
    </row>
    <row r="3443" spans="106:106" x14ac:dyDescent="0.3">
      <c r="DB3443" s="302" t="str">
        <f t="shared" si="278"/>
        <v>Prosjekt 9</v>
      </c>
    </row>
    <row r="3444" spans="106:106" x14ac:dyDescent="0.3">
      <c r="DB3444" s="302" t="str">
        <f t="shared" si="278"/>
        <v>Prosjekt 9</v>
      </c>
    </row>
    <row r="3445" spans="106:106" x14ac:dyDescent="0.3">
      <c r="DB3445" s="302" t="str">
        <f t="shared" si="278"/>
        <v>Prosjekt 9</v>
      </c>
    </row>
    <row r="3446" spans="106:106" x14ac:dyDescent="0.3">
      <c r="DB3446" s="302" t="str">
        <f t="shared" si="278"/>
        <v>Prosjekt 9</v>
      </c>
    </row>
    <row r="3447" spans="106:106" x14ac:dyDescent="0.3">
      <c r="DB3447" s="302" t="str">
        <f t="shared" si="278"/>
        <v>Prosjekt 9</v>
      </c>
    </row>
    <row r="3448" spans="106:106" x14ac:dyDescent="0.3">
      <c r="DB3448" s="302" t="str">
        <f t="shared" si="278"/>
        <v>Prosjekt 9</v>
      </c>
    </row>
    <row r="3449" spans="106:106" x14ac:dyDescent="0.3">
      <c r="DB3449" s="302" t="str">
        <f t="shared" si="278"/>
        <v>Prosjekt 9</v>
      </c>
    </row>
    <row r="3450" spans="106:106" x14ac:dyDescent="0.3">
      <c r="DB3450" s="302" t="str">
        <f t="shared" si="278"/>
        <v>Prosjekt 9</v>
      </c>
    </row>
    <row r="3451" spans="106:106" x14ac:dyDescent="0.3">
      <c r="DB3451" s="302" t="str">
        <f t="shared" si="278"/>
        <v>Prosjekt 9</v>
      </c>
    </row>
    <row r="3452" spans="106:106" x14ac:dyDescent="0.3">
      <c r="DB3452" s="302" t="str">
        <f t="shared" si="278"/>
        <v>Prosjekt 9</v>
      </c>
    </row>
    <row r="3453" spans="106:106" x14ac:dyDescent="0.3">
      <c r="DB3453" s="302" t="str">
        <f t="shared" si="278"/>
        <v>Prosjekt 9</v>
      </c>
    </row>
    <row r="3454" spans="106:106" x14ac:dyDescent="0.3">
      <c r="DB3454" s="302" t="str">
        <f t="shared" si="278"/>
        <v>Prosjekt 9</v>
      </c>
    </row>
    <row r="3455" spans="106:106" x14ac:dyDescent="0.3">
      <c r="DB3455" s="302" t="str">
        <f t="shared" si="278"/>
        <v>Prosjekt 9</v>
      </c>
    </row>
    <row r="3456" spans="106:106" x14ac:dyDescent="0.3">
      <c r="DB3456" s="302" t="str">
        <f t="shared" si="278"/>
        <v>Prosjekt 9</v>
      </c>
    </row>
    <row r="3457" spans="106:106" x14ac:dyDescent="0.3">
      <c r="DB3457" s="302" t="str">
        <f t="shared" si="278"/>
        <v>Prosjekt 9</v>
      </c>
    </row>
    <row r="3458" spans="106:106" x14ac:dyDescent="0.3">
      <c r="DB3458" s="302" t="str">
        <f t="shared" si="278"/>
        <v>Prosjekt 9</v>
      </c>
    </row>
    <row r="3459" spans="106:106" x14ac:dyDescent="0.3">
      <c r="DB3459" s="302" t="str">
        <f t="shared" si="278"/>
        <v>Prosjekt 9</v>
      </c>
    </row>
    <row r="3460" spans="106:106" x14ac:dyDescent="0.3">
      <c r="DB3460" s="302" t="str">
        <f t="shared" si="278"/>
        <v>Prosjekt 9</v>
      </c>
    </row>
    <row r="3461" spans="106:106" x14ac:dyDescent="0.3">
      <c r="DB3461" s="302" t="str">
        <f t="shared" ref="DB3461:DB3524" si="279">IF(CY3461="",DB3460,_xlfn.CONCAT($CY$2," ",CY3461))</f>
        <v>Prosjekt 9</v>
      </c>
    </row>
    <row r="3462" spans="106:106" x14ac:dyDescent="0.3">
      <c r="DB3462" s="302" t="str">
        <f t="shared" si="279"/>
        <v>Prosjekt 9</v>
      </c>
    </row>
    <row r="3463" spans="106:106" x14ac:dyDescent="0.3">
      <c r="DB3463" s="302" t="str">
        <f t="shared" si="279"/>
        <v>Prosjekt 9</v>
      </c>
    </row>
    <row r="3464" spans="106:106" x14ac:dyDescent="0.3">
      <c r="DB3464" s="302" t="str">
        <f t="shared" si="279"/>
        <v>Prosjekt 9</v>
      </c>
    </row>
    <row r="3465" spans="106:106" x14ac:dyDescent="0.3">
      <c r="DB3465" s="302" t="str">
        <f t="shared" si="279"/>
        <v>Prosjekt 9</v>
      </c>
    </row>
    <row r="3466" spans="106:106" x14ac:dyDescent="0.3">
      <c r="DB3466" s="302" t="str">
        <f t="shared" si="279"/>
        <v>Prosjekt 9</v>
      </c>
    </row>
    <row r="3467" spans="106:106" x14ac:dyDescent="0.3">
      <c r="DB3467" s="302" t="str">
        <f t="shared" si="279"/>
        <v>Prosjekt 9</v>
      </c>
    </row>
    <row r="3468" spans="106:106" x14ac:dyDescent="0.3">
      <c r="DB3468" s="302" t="str">
        <f t="shared" si="279"/>
        <v>Prosjekt 9</v>
      </c>
    </row>
    <row r="3469" spans="106:106" x14ac:dyDescent="0.3">
      <c r="DB3469" s="302" t="str">
        <f t="shared" si="279"/>
        <v>Prosjekt 9</v>
      </c>
    </row>
    <row r="3470" spans="106:106" x14ac:dyDescent="0.3">
      <c r="DB3470" s="302" t="str">
        <f t="shared" si="279"/>
        <v>Prosjekt 9</v>
      </c>
    </row>
    <row r="3471" spans="106:106" x14ac:dyDescent="0.3">
      <c r="DB3471" s="302" t="str">
        <f t="shared" si="279"/>
        <v>Prosjekt 9</v>
      </c>
    </row>
    <row r="3472" spans="106:106" x14ac:dyDescent="0.3">
      <c r="DB3472" s="302" t="str">
        <f t="shared" si="279"/>
        <v>Prosjekt 9</v>
      </c>
    </row>
    <row r="3473" spans="106:106" x14ac:dyDescent="0.3">
      <c r="DB3473" s="302" t="str">
        <f t="shared" si="279"/>
        <v>Prosjekt 9</v>
      </c>
    </row>
    <row r="3474" spans="106:106" x14ac:dyDescent="0.3">
      <c r="DB3474" s="302" t="str">
        <f t="shared" si="279"/>
        <v>Prosjekt 9</v>
      </c>
    </row>
    <row r="3475" spans="106:106" x14ac:dyDescent="0.3">
      <c r="DB3475" s="302" t="str">
        <f t="shared" si="279"/>
        <v>Prosjekt 9</v>
      </c>
    </row>
    <row r="3476" spans="106:106" x14ac:dyDescent="0.3">
      <c r="DB3476" s="302" t="str">
        <f t="shared" si="279"/>
        <v>Prosjekt 9</v>
      </c>
    </row>
    <row r="3477" spans="106:106" x14ac:dyDescent="0.3">
      <c r="DB3477" s="302" t="str">
        <f t="shared" si="279"/>
        <v>Prosjekt 9</v>
      </c>
    </row>
    <row r="3478" spans="106:106" x14ac:dyDescent="0.3">
      <c r="DB3478" s="302" t="str">
        <f t="shared" si="279"/>
        <v>Prosjekt 9</v>
      </c>
    </row>
    <row r="3479" spans="106:106" x14ac:dyDescent="0.3">
      <c r="DB3479" s="302" t="str">
        <f t="shared" si="279"/>
        <v>Prosjekt 9</v>
      </c>
    </row>
    <row r="3480" spans="106:106" x14ac:dyDescent="0.3">
      <c r="DB3480" s="302" t="str">
        <f t="shared" si="279"/>
        <v>Prosjekt 9</v>
      </c>
    </row>
    <row r="3481" spans="106:106" x14ac:dyDescent="0.3">
      <c r="DB3481" s="302" t="str">
        <f t="shared" si="279"/>
        <v>Prosjekt 9</v>
      </c>
    </row>
    <row r="3482" spans="106:106" x14ac:dyDescent="0.3">
      <c r="DB3482" s="302" t="str">
        <f t="shared" si="279"/>
        <v>Prosjekt 9</v>
      </c>
    </row>
    <row r="3483" spans="106:106" x14ac:dyDescent="0.3">
      <c r="DB3483" s="302" t="str">
        <f t="shared" si="279"/>
        <v>Prosjekt 9</v>
      </c>
    </row>
    <row r="3484" spans="106:106" x14ac:dyDescent="0.3">
      <c r="DB3484" s="302" t="str">
        <f t="shared" si="279"/>
        <v>Prosjekt 9</v>
      </c>
    </row>
    <row r="3485" spans="106:106" x14ac:dyDescent="0.3">
      <c r="DB3485" s="302" t="str">
        <f t="shared" si="279"/>
        <v>Prosjekt 9</v>
      </c>
    </row>
    <row r="3486" spans="106:106" x14ac:dyDescent="0.3">
      <c r="DB3486" s="302" t="str">
        <f t="shared" si="279"/>
        <v>Prosjekt 9</v>
      </c>
    </row>
    <row r="3487" spans="106:106" x14ac:dyDescent="0.3">
      <c r="DB3487" s="302" t="str">
        <f t="shared" si="279"/>
        <v>Prosjekt 9</v>
      </c>
    </row>
    <row r="3488" spans="106:106" x14ac:dyDescent="0.3">
      <c r="DB3488" s="302" t="str">
        <f t="shared" si="279"/>
        <v>Prosjekt 9</v>
      </c>
    </row>
    <row r="3489" spans="106:106" x14ac:dyDescent="0.3">
      <c r="DB3489" s="302" t="str">
        <f t="shared" si="279"/>
        <v>Prosjekt 9</v>
      </c>
    </row>
    <row r="3490" spans="106:106" x14ac:dyDescent="0.3">
      <c r="DB3490" s="302" t="str">
        <f t="shared" si="279"/>
        <v>Prosjekt 9</v>
      </c>
    </row>
    <row r="3491" spans="106:106" x14ac:dyDescent="0.3">
      <c r="DB3491" s="302" t="str">
        <f t="shared" si="279"/>
        <v>Prosjekt 9</v>
      </c>
    </row>
    <row r="3492" spans="106:106" x14ac:dyDescent="0.3">
      <c r="DB3492" s="302" t="str">
        <f t="shared" si="279"/>
        <v>Prosjekt 9</v>
      </c>
    </row>
    <row r="3493" spans="106:106" x14ac:dyDescent="0.3">
      <c r="DB3493" s="302" t="str">
        <f t="shared" si="279"/>
        <v>Prosjekt 9</v>
      </c>
    </row>
    <row r="3494" spans="106:106" x14ac:dyDescent="0.3">
      <c r="DB3494" s="302" t="str">
        <f t="shared" si="279"/>
        <v>Prosjekt 9</v>
      </c>
    </row>
    <row r="3495" spans="106:106" x14ac:dyDescent="0.3">
      <c r="DB3495" s="302" t="str">
        <f t="shared" si="279"/>
        <v>Prosjekt 9</v>
      </c>
    </row>
    <row r="3496" spans="106:106" x14ac:dyDescent="0.3">
      <c r="DB3496" s="302" t="str">
        <f t="shared" si="279"/>
        <v>Prosjekt 9</v>
      </c>
    </row>
    <row r="3497" spans="106:106" x14ac:dyDescent="0.3">
      <c r="DB3497" s="302" t="str">
        <f t="shared" si="279"/>
        <v>Prosjekt 9</v>
      </c>
    </row>
    <row r="3498" spans="106:106" x14ac:dyDescent="0.3">
      <c r="DB3498" s="302" t="str">
        <f t="shared" si="279"/>
        <v>Prosjekt 9</v>
      </c>
    </row>
    <row r="3499" spans="106:106" x14ac:dyDescent="0.3">
      <c r="DB3499" s="302" t="str">
        <f t="shared" si="279"/>
        <v>Prosjekt 9</v>
      </c>
    </row>
    <row r="3500" spans="106:106" x14ac:dyDescent="0.3">
      <c r="DB3500" s="302" t="str">
        <f t="shared" si="279"/>
        <v>Prosjekt 9</v>
      </c>
    </row>
    <row r="3501" spans="106:106" x14ac:dyDescent="0.3">
      <c r="DB3501" s="302" t="str">
        <f t="shared" si="279"/>
        <v>Prosjekt 9</v>
      </c>
    </row>
    <row r="3502" spans="106:106" x14ac:dyDescent="0.3">
      <c r="DB3502" s="302" t="str">
        <f t="shared" si="279"/>
        <v>Prosjekt 9</v>
      </c>
    </row>
    <row r="3503" spans="106:106" x14ac:dyDescent="0.3">
      <c r="DB3503" s="302" t="str">
        <f t="shared" si="279"/>
        <v>Prosjekt 9</v>
      </c>
    </row>
    <row r="3504" spans="106:106" x14ac:dyDescent="0.3">
      <c r="DB3504" s="302" t="str">
        <f t="shared" si="279"/>
        <v>Prosjekt 9</v>
      </c>
    </row>
    <row r="3505" spans="106:106" x14ac:dyDescent="0.3">
      <c r="DB3505" s="302" t="str">
        <f t="shared" si="279"/>
        <v>Prosjekt 9</v>
      </c>
    </row>
    <row r="3506" spans="106:106" x14ac:dyDescent="0.3">
      <c r="DB3506" s="302" t="str">
        <f t="shared" si="279"/>
        <v>Prosjekt 9</v>
      </c>
    </row>
    <row r="3507" spans="106:106" x14ac:dyDescent="0.3">
      <c r="DB3507" s="302" t="str">
        <f t="shared" si="279"/>
        <v>Prosjekt 9</v>
      </c>
    </row>
    <row r="3508" spans="106:106" x14ac:dyDescent="0.3">
      <c r="DB3508" s="302" t="str">
        <f t="shared" si="279"/>
        <v>Prosjekt 9</v>
      </c>
    </row>
    <row r="3509" spans="106:106" x14ac:dyDescent="0.3">
      <c r="DB3509" s="302" t="str">
        <f t="shared" si="279"/>
        <v>Prosjekt 9</v>
      </c>
    </row>
    <row r="3510" spans="106:106" x14ac:dyDescent="0.3">
      <c r="DB3510" s="302" t="str">
        <f t="shared" si="279"/>
        <v>Prosjekt 9</v>
      </c>
    </row>
    <row r="3511" spans="106:106" x14ac:dyDescent="0.3">
      <c r="DB3511" s="302" t="str">
        <f t="shared" si="279"/>
        <v>Prosjekt 9</v>
      </c>
    </row>
    <row r="3512" spans="106:106" x14ac:dyDescent="0.3">
      <c r="DB3512" s="302" t="str">
        <f t="shared" si="279"/>
        <v>Prosjekt 9</v>
      </c>
    </row>
    <row r="3513" spans="106:106" x14ac:dyDescent="0.3">
      <c r="DB3513" s="302" t="str">
        <f t="shared" si="279"/>
        <v>Prosjekt 9</v>
      </c>
    </row>
    <row r="3514" spans="106:106" x14ac:dyDescent="0.3">
      <c r="DB3514" s="302" t="str">
        <f t="shared" si="279"/>
        <v>Prosjekt 9</v>
      </c>
    </row>
    <row r="3515" spans="106:106" x14ac:dyDescent="0.3">
      <c r="DB3515" s="302" t="str">
        <f t="shared" si="279"/>
        <v>Prosjekt 9</v>
      </c>
    </row>
    <row r="3516" spans="106:106" x14ac:dyDescent="0.3">
      <c r="DB3516" s="302" t="str">
        <f t="shared" si="279"/>
        <v>Prosjekt 9</v>
      </c>
    </row>
    <row r="3517" spans="106:106" x14ac:dyDescent="0.3">
      <c r="DB3517" s="302" t="str">
        <f t="shared" si="279"/>
        <v>Prosjekt 9</v>
      </c>
    </row>
    <row r="3518" spans="106:106" x14ac:dyDescent="0.3">
      <c r="DB3518" s="302" t="str">
        <f t="shared" si="279"/>
        <v>Prosjekt 9</v>
      </c>
    </row>
    <row r="3519" spans="106:106" x14ac:dyDescent="0.3">
      <c r="DB3519" s="302" t="str">
        <f t="shared" si="279"/>
        <v>Prosjekt 9</v>
      </c>
    </row>
    <row r="3520" spans="106:106" x14ac:dyDescent="0.3">
      <c r="DB3520" s="302" t="str">
        <f t="shared" si="279"/>
        <v>Prosjekt 9</v>
      </c>
    </row>
    <row r="3521" spans="106:106" x14ac:dyDescent="0.3">
      <c r="DB3521" s="302" t="str">
        <f t="shared" si="279"/>
        <v>Prosjekt 9</v>
      </c>
    </row>
    <row r="3522" spans="106:106" x14ac:dyDescent="0.3">
      <c r="DB3522" s="302" t="str">
        <f t="shared" si="279"/>
        <v>Prosjekt 9</v>
      </c>
    </row>
    <row r="3523" spans="106:106" x14ac:dyDescent="0.3">
      <c r="DB3523" s="302" t="str">
        <f t="shared" si="279"/>
        <v>Prosjekt 9</v>
      </c>
    </row>
    <row r="3524" spans="106:106" x14ac:dyDescent="0.3">
      <c r="DB3524" s="302" t="str">
        <f t="shared" si="279"/>
        <v>Prosjekt 9</v>
      </c>
    </row>
    <row r="3525" spans="106:106" x14ac:dyDescent="0.3">
      <c r="DB3525" s="302" t="str">
        <f t="shared" ref="DB3525:DB3588" si="280">IF(CY3525="",DB3524,_xlfn.CONCAT($CY$2," ",CY3525))</f>
        <v>Prosjekt 9</v>
      </c>
    </row>
    <row r="3526" spans="106:106" x14ac:dyDescent="0.3">
      <c r="DB3526" s="302" t="str">
        <f t="shared" si="280"/>
        <v>Prosjekt 9</v>
      </c>
    </row>
    <row r="3527" spans="106:106" x14ac:dyDescent="0.3">
      <c r="DB3527" s="302" t="str">
        <f t="shared" si="280"/>
        <v>Prosjekt 9</v>
      </c>
    </row>
    <row r="3528" spans="106:106" x14ac:dyDescent="0.3">
      <c r="DB3528" s="302" t="str">
        <f t="shared" si="280"/>
        <v>Prosjekt 9</v>
      </c>
    </row>
    <row r="3529" spans="106:106" x14ac:dyDescent="0.3">
      <c r="DB3529" s="302" t="str">
        <f t="shared" si="280"/>
        <v>Prosjekt 9</v>
      </c>
    </row>
    <row r="3530" spans="106:106" x14ac:dyDescent="0.3">
      <c r="DB3530" s="302" t="str">
        <f t="shared" si="280"/>
        <v>Prosjekt 9</v>
      </c>
    </row>
    <row r="3531" spans="106:106" x14ac:dyDescent="0.3">
      <c r="DB3531" s="302" t="str">
        <f t="shared" si="280"/>
        <v>Prosjekt 9</v>
      </c>
    </row>
    <row r="3532" spans="106:106" x14ac:dyDescent="0.3">
      <c r="DB3532" s="302" t="str">
        <f t="shared" si="280"/>
        <v>Prosjekt 9</v>
      </c>
    </row>
    <row r="3533" spans="106:106" x14ac:dyDescent="0.3">
      <c r="DB3533" s="302" t="str">
        <f t="shared" si="280"/>
        <v>Prosjekt 9</v>
      </c>
    </row>
    <row r="3534" spans="106:106" x14ac:dyDescent="0.3">
      <c r="DB3534" s="302" t="str">
        <f t="shared" si="280"/>
        <v>Prosjekt 9</v>
      </c>
    </row>
    <row r="3535" spans="106:106" x14ac:dyDescent="0.3">
      <c r="DB3535" s="302" t="str">
        <f t="shared" si="280"/>
        <v>Prosjekt 9</v>
      </c>
    </row>
    <row r="3536" spans="106:106" x14ac:dyDescent="0.3">
      <c r="DB3536" s="302" t="str">
        <f t="shared" si="280"/>
        <v>Prosjekt 9</v>
      </c>
    </row>
    <row r="3537" spans="106:106" x14ac:dyDescent="0.3">
      <c r="DB3537" s="302" t="str">
        <f t="shared" si="280"/>
        <v>Prosjekt 9</v>
      </c>
    </row>
    <row r="3538" spans="106:106" x14ac:dyDescent="0.3">
      <c r="DB3538" s="302" t="str">
        <f t="shared" si="280"/>
        <v>Prosjekt 9</v>
      </c>
    </row>
    <row r="3539" spans="106:106" x14ac:dyDescent="0.3">
      <c r="DB3539" s="302" t="str">
        <f t="shared" si="280"/>
        <v>Prosjekt 9</v>
      </c>
    </row>
    <row r="3540" spans="106:106" x14ac:dyDescent="0.3">
      <c r="DB3540" s="302" t="str">
        <f t="shared" si="280"/>
        <v>Prosjekt 9</v>
      </c>
    </row>
    <row r="3541" spans="106:106" x14ac:dyDescent="0.3">
      <c r="DB3541" s="302" t="str">
        <f t="shared" si="280"/>
        <v>Prosjekt 9</v>
      </c>
    </row>
    <row r="3542" spans="106:106" x14ac:dyDescent="0.3">
      <c r="DB3542" s="302" t="str">
        <f t="shared" si="280"/>
        <v>Prosjekt 9</v>
      </c>
    </row>
    <row r="3543" spans="106:106" x14ac:dyDescent="0.3">
      <c r="DB3543" s="302" t="str">
        <f t="shared" si="280"/>
        <v>Prosjekt 9</v>
      </c>
    </row>
    <row r="3544" spans="106:106" x14ac:dyDescent="0.3">
      <c r="DB3544" s="302" t="str">
        <f t="shared" si="280"/>
        <v>Prosjekt 9</v>
      </c>
    </row>
    <row r="3545" spans="106:106" x14ac:dyDescent="0.3">
      <c r="DB3545" s="302" t="str">
        <f t="shared" si="280"/>
        <v>Prosjekt 9</v>
      </c>
    </row>
    <row r="3546" spans="106:106" x14ac:dyDescent="0.3">
      <c r="DB3546" s="302" t="str">
        <f t="shared" si="280"/>
        <v>Prosjekt 9</v>
      </c>
    </row>
    <row r="3547" spans="106:106" x14ac:dyDescent="0.3">
      <c r="DB3547" s="302" t="str">
        <f t="shared" si="280"/>
        <v>Prosjekt 9</v>
      </c>
    </row>
    <row r="3548" spans="106:106" x14ac:dyDescent="0.3">
      <c r="DB3548" s="302" t="str">
        <f t="shared" si="280"/>
        <v>Prosjekt 9</v>
      </c>
    </row>
    <row r="3549" spans="106:106" x14ac:dyDescent="0.3">
      <c r="DB3549" s="302" t="str">
        <f t="shared" si="280"/>
        <v>Prosjekt 9</v>
      </c>
    </row>
    <row r="3550" spans="106:106" x14ac:dyDescent="0.3">
      <c r="DB3550" s="302" t="str">
        <f t="shared" si="280"/>
        <v>Prosjekt 9</v>
      </c>
    </row>
    <row r="3551" spans="106:106" x14ac:dyDescent="0.3">
      <c r="DB3551" s="302" t="str">
        <f t="shared" si="280"/>
        <v>Prosjekt 9</v>
      </c>
    </row>
    <row r="3552" spans="106:106" x14ac:dyDescent="0.3">
      <c r="DB3552" s="302" t="str">
        <f t="shared" si="280"/>
        <v>Prosjekt 9</v>
      </c>
    </row>
    <row r="3553" spans="106:106" x14ac:dyDescent="0.3">
      <c r="DB3553" s="302" t="str">
        <f t="shared" si="280"/>
        <v>Prosjekt 9</v>
      </c>
    </row>
    <row r="3554" spans="106:106" x14ac:dyDescent="0.3">
      <c r="DB3554" s="302" t="str">
        <f t="shared" si="280"/>
        <v>Prosjekt 9</v>
      </c>
    </row>
    <row r="3555" spans="106:106" x14ac:dyDescent="0.3">
      <c r="DB3555" s="302" t="str">
        <f t="shared" si="280"/>
        <v>Prosjekt 9</v>
      </c>
    </row>
    <row r="3556" spans="106:106" x14ac:dyDescent="0.3">
      <c r="DB3556" s="302" t="str">
        <f t="shared" si="280"/>
        <v>Prosjekt 9</v>
      </c>
    </row>
    <row r="3557" spans="106:106" x14ac:dyDescent="0.3">
      <c r="DB3557" s="302" t="str">
        <f t="shared" si="280"/>
        <v>Prosjekt 9</v>
      </c>
    </row>
    <row r="3558" spans="106:106" x14ac:dyDescent="0.3">
      <c r="DB3558" s="302" t="str">
        <f t="shared" si="280"/>
        <v>Prosjekt 9</v>
      </c>
    </row>
    <row r="3559" spans="106:106" x14ac:dyDescent="0.3">
      <c r="DB3559" s="302" t="str">
        <f t="shared" si="280"/>
        <v>Prosjekt 9</v>
      </c>
    </row>
    <row r="3560" spans="106:106" x14ac:dyDescent="0.3">
      <c r="DB3560" s="302" t="str">
        <f t="shared" si="280"/>
        <v>Prosjekt 9</v>
      </c>
    </row>
    <row r="3561" spans="106:106" x14ac:dyDescent="0.3">
      <c r="DB3561" s="302" t="str">
        <f t="shared" si="280"/>
        <v>Prosjekt 9</v>
      </c>
    </row>
    <row r="3562" spans="106:106" x14ac:dyDescent="0.3">
      <c r="DB3562" s="302" t="str">
        <f t="shared" si="280"/>
        <v>Prosjekt 9</v>
      </c>
    </row>
    <row r="3563" spans="106:106" x14ac:dyDescent="0.3">
      <c r="DB3563" s="302" t="str">
        <f t="shared" si="280"/>
        <v>Prosjekt 9</v>
      </c>
    </row>
    <row r="3564" spans="106:106" x14ac:dyDescent="0.3">
      <c r="DB3564" s="302" t="str">
        <f t="shared" si="280"/>
        <v>Prosjekt 9</v>
      </c>
    </row>
    <row r="3565" spans="106:106" x14ac:dyDescent="0.3">
      <c r="DB3565" s="302" t="str">
        <f t="shared" si="280"/>
        <v>Prosjekt 9</v>
      </c>
    </row>
    <row r="3566" spans="106:106" x14ac:dyDescent="0.3">
      <c r="DB3566" s="302" t="str">
        <f t="shared" si="280"/>
        <v>Prosjekt 9</v>
      </c>
    </row>
    <row r="3567" spans="106:106" x14ac:dyDescent="0.3">
      <c r="DB3567" s="302" t="str">
        <f t="shared" si="280"/>
        <v>Prosjekt 9</v>
      </c>
    </row>
    <row r="3568" spans="106:106" x14ac:dyDescent="0.3">
      <c r="DB3568" s="302" t="str">
        <f t="shared" si="280"/>
        <v>Prosjekt 9</v>
      </c>
    </row>
    <row r="3569" spans="106:106" x14ac:dyDescent="0.3">
      <c r="DB3569" s="302" t="str">
        <f t="shared" si="280"/>
        <v>Prosjekt 9</v>
      </c>
    </row>
    <row r="3570" spans="106:106" x14ac:dyDescent="0.3">
      <c r="DB3570" s="302" t="str">
        <f t="shared" si="280"/>
        <v>Prosjekt 9</v>
      </c>
    </row>
    <row r="3571" spans="106:106" x14ac:dyDescent="0.3">
      <c r="DB3571" s="302" t="str">
        <f t="shared" si="280"/>
        <v>Prosjekt 9</v>
      </c>
    </row>
    <row r="3572" spans="106:106" x14ac:dyDescent="0.3">
      <c r="DB3572" s="302" t="str">
        <f t="shared" si="280"/>
        <v>Prosjekt 9</v>
      </c>
    </row>
    <row r="3573" spans="106:106" x14ac:dyDescent="0.3">
      <c r="DB3573" s="302" t="str">
        <f t="shared" si="280"/>
        <v>Prosjekt 9</v>
      </c>
    </row>
    <row r="3574" spans="106:106" x14ac:dyDescent="0.3">
      <c r="DB3574" s="302" t="str">
        <f t="shared" si="280"/>
        <v>Prosjekt 9</v>
      </c>
    </row>
    <row r="3575" spans="106:106" x14ac:dyDescent="0.3">
      <c r="DB3575" s="302" t="str">
        <f t="shared" si="280"/>
        <v>Prosjekt 9</v>
      </c>
    </row>
    <row r="3576" spans="106:106" x14ac:dyDescent="0.3">
      <c r="DB3576" s="302" t="str">
        <f t="shared" si="280"/>
        <v>Prosjekt 9</v>
      </c>
    </row>
    <row r="3577" spans="106:106" x14ac:dyDescent="0.3">
      <c r="DB3577" s="302" t="str">
        <f t="shared" si="280"/>
        <v>Prosjekt 9</v>
      </c>
    </row>
    <row r="3578" spans="106:106" x14ac:dyDescent="0.3">
      <c r="DB3578" s="302" t="str">
        <f t="shared" si="280"/>
        <v>Prosjekt 9</v>
      </c>
    </row>
    <row r="3579" spans="106:106" x14ac:dyDescent="0.3">
      <c r="DB3579" s="302" t="str">
        <f t="shared" si="280"/>
        <v>Prosjekt 9</v>
      </c>
    </row>
    <row r="3580" spans="106:106" x14ac:dyDescent="0.3">
      <c r="DB3580" s="302" t="str">
        <f t="shared" si="280"/>
        <v>Prosjekt 9</v>
      </c>
    </row>
    <row r="3581" spans="106:106" x14ac:dyDescent="0.3">
      <c r="DB3581" s="302" t="str">
        <f t="shared" si="280"/>
        <v>Prosjekt 9</v>
      </c>
    </row>
    <row r="3582" spans="106:106" x14ac:dyDescent="0.3">
      <c r="DB3582" s="302" t="str">
        <f t="shared" si="280"/>
        <v>Prosjekt 9</v>
      </c>
    </row>
    <row r="3583" spans="106:106" x14ac:dyDescent="0.3">
      <c r="DB3583" s="302" t="str">
        <f t="shared" si="280"/>
        <v>Prosjekt 9</v>
      </c>
    </row>
    <row r="3584" spans="106:106" x14ac:dyDescent="0.3">
      <c r="DB3584" s="302" t="str">
        <f t="shared" si="280"/>
        <v>Prosjekt 9</v>
      </c>
    </row>
    <row r="3585" spans="106:106" x14ac:dyDescent="0.3">
      <c r="DB3585" s="302" t="str">
        <f t="shared" si="280"/>
        <v>Prosjekt 9</v>
      </c>
    </row>
    <row r="3586" spans="106:106" x14ac:dyDescent="0.3">
      <c r="DB3586" s="302" t="str">
        <f t="shared" si="280"/>
        <v>Prosjekt 9</v>
      </c>
    </row>
    <row r="3587" spans="106:106" x14ac:dyDescent="0.3">
      <c r="DB3587" s="302" t="str">
        <f t="shared" si="280"/>
        <v>Prosjekt 9</v>
      </c>
    </row>
    <row r="3588" spans="106:106" x14ac:dyDescent="0.3">
      <c r="DB3588" s="302" t="str">
        <f t="shared" si="280"/>
        <v>Prosjekt 9</v>
      </c>
    </row>
    <row r="3589" spans="106:106" x14ac:dyDescent="0.3">
      <c r="DB3589" s="302" t="str">
        <f t="shared" ref="DB3589:DB3652" si="281">IF(CY3589="",DB3588,_xlfn.CONCAT($CY$2," ",CY3589))</f>
        <v>Prosjekt 9</v>
      </c>
    </row>
    <row r="3590" spans="106:106" x14ac:dyDescent="0.3">
      <c r="DB3590" s="302" t="str">
        <f t="shared" si="281"/>
        <v>Prosjekt 9</v>
      </c>
    </row>
    <row r="3591" spans="106:106" x14ac:dyDescent="0.3">
      <c r="DB3591" s="302" t="str">
        <f t="shared" si="281"/>
        <v>Prosjekt 9</v>
      </c>
    </row>
    <row r="3592" spans="106:106" x14ac:dyDescent="0.3">
      <c r="DB3592" s="302" t="str">
        <f t="shared" si="281"/>
        <v>Prosjekt 9</v>
      </c>
    </row>
    <row r="3593" spans="106:106" x14ac:dyDescent="0.3">
      <c r="DB3593" s="302" t="str">
        <f t="shared" si="281"/>
        <v>Prosjekt 9</v>
      </c>
    </row>
    <row r="3594" spans="106:106" x14ac:dyDescent="0.3">
      <c r="DB3594" s="302" t="str">
        <f t="shared" si="281"/>
        <v>Prosjekt 9</v>
      </c>
    </row>
    <row r="3595" spans="106:106" x14ac:dyDescent="0.3">
      <c r="DB3595" s="302" t="str">
        <f t="shared" si="281"/>
        <v>Prosjekt 9</v>
      </c>
    </row>
    <row r="3596" spans="106:106" x14ac:dyDescent="0.3">
      <c r="DB3596" s="302" t="str">
        <f t="shared" si="281"/>
        <v>Prosjekt 9</v>
      </c>
    </row>
    <row r="3597" spans="106:106" x14ac:dyDescent="0.3">
      <c r="DB3597" s="302" t="str">
        <f t="shared" si="281"/>
        <v>Prosjekt 9</v>
      </c>
    </row>
    <row r="3598" spans="106:106" x14ac:dyDescent="0.3">
      <c r="DB3598" s="302" t="str">
        <f t="shared" si="281"/>
        <v>Prosjekt 9</v>
      </c>
    </row>
    <row r="3599" spans="106:106" x14ac:dyDescent="0.3">
      <c r="DB3599" s="302" t="str">
        <f t="shared" si="281"/>
        <v>Prosjekt 9</v>
      </c>
    </row>
    <row r="3600" spans="106:106" x14ac:dyDescent="0.3">
      <c r="DB3600" s="302" t="str">
        <f t="shared" si="281"/>
        <v>Prosjekt 9</v>
      </c>
    </row>
    <row r="3601" spans="106:106" x14ac:dyDescent="0.3">
      <c r="DB3601" s="302" t="str">
        <f t="shared" si="281"/>
        <v>Prosjekt 9</v>
      </c>
    </row>
    <row r="3602" spans="106:106" x14ac:dyDescent="0.3">
      <c r="DB3602" s="302" t="str">
        <f t="shared" si="281"/>
        <v>Prosjekt 9</v>
      </c>
    </row>
    <row r="3603" spans="106:106" x14ac:dyDescent="0.3">
      <c r="DB3603" s="302" t="str">
        <f t="shared" si="281"/>
        <v>Prosjekt 9</v>
      </c>
    </row>
    <row r="3604" spans="106:106" x14ac:dyDescent="0.3">
      <c r="DB3604" s="302" t="str">
        <f t="shared" si="281"/>
        <v>Prosjekt 9</v>
      </c>
    </row>
    <row r="3605" spans="106:106" x14ac:dyDescent="0.3">
      <c r="DB3605" s="302" t="str">
        <f t="shared" si="281"/>
        <v>Prosjekt 9</v>
      </c>
    </row>
    <row r="3606" spans="106:106" x14ac:dyDescent="0.3">
      <c r="DB3606" s="302" t="str">
        <f t="shared" si="281"/>
        <v>Prosjekt 9</v>
      </c>
    </row>
    <row r="3607" spans="106:106" x14ac:dyDescent="0.3">
      <c r="DB3607" s="302" t="str">
        <f t="shared" si="281"/>
        <v>Prosjekt 9</v>
      </c>
    </row>
    <row r="3608" spans="106:106" x14ac:dyDescent="0.3">
      <c r="DB3608" s="302" t="str">
        <f t="shared" si="281"/>
        <v>Prosjekt 9</v>
      </c>
    </row>
    <row r="3609" spans="106:106" x14ac:dyDescent="0.3">
      <c r="DB3609" s="302" t="str">
        <f t="shared" si="281"/>
        <v>Prosjekt 9</v>
      </c>
    </row>
    <row r="3610" spans="106:106" x14ac:dyDescent="0.3">
      <c r="DB3610" s="302" t="str">
        <f t="shared" si="281"/>
        <v>Prosjekt 9</v>
      </c>
    </row>
    <row r="3611" spans="106:106" x14ac:dyDescent="0.3">
      <c r="DB3611" s="302" t="str">
        <f t="shared" si="281"/>
        <v>Prosjekt 9</v>
      </c>
    </row>
    <row r="3612" spans="106:106" x14ac:dyDescent="0.3">
      <c r="DB3612" s="302" t="str">
        <f t="shared" si="281"/>
        <v>Prosjekt 9</v>
      </c>
    </row>
    <row r="3613" spans="106:106" x14ac:dyDescent="0.3">
      <c r="DB3613" s="302" t="str">
        <f t="shared" si="281"/>
        <v>Prosjekt 9</v>
      </c>
    </row>
    <row r="3614" spans="106:106" x14ac:dyDescent="0.3">
      <c r="DB3614" s="302" t="str">
        <f t="shared" si="281"/>
        <v>Prosjekt 9</v>
      </c>
    </row>
    <row r="3615" spans="106:106" x14ac:dyDescent="0.3">
      <c r="DB3615" s="302" t="str">
        <f t="shared" si="281"/>
        <v>Prosjekt 9</v>
      </c>
    </row>
    <row r="3616" spans="106:106" x14ac:dyDescent="0.3">
      <c r="DB3616" s="302" t="str">
        <f t="shared" si="281"/>
        <v>Prosjekt 9</v>
      </c>
    </row>
    <row r="3617" spans="106:106" x14ac:dyDescent="0.3">
      <c r="DB3617" s="302" t="str">
        <f t="shared" si="281"/>
        <v>Prosjekt 9</v>
      </c>
    </row>
    <row r="3618" spans="106:106" x14ac:dyDescent="0.3">
      <c r="DB3618" s="302" t="str">
        <f t="shared" si="281"/>
        <v>Prosjekt 9</v>
      </c>
    </row>
    <row r="3619" spans="106:106" x14ac:dyDescent="0.3">
      <c r="DB3619" s="302" t="str">
        <f t="shared" si="281"/>
        <v>Prosjekt 9</v>
      </c>
    </row>
    <row r="3620" spans="106:106" x14ac:dyDescent="0.3">
      <c r="DB3620" s="302" t="str">
        <f t="shared" si="281"/>
        <v>Prosjekt 9</v>
      </c>
    </row>
    <row r="3621" spans="106:106" x14ac:dyDescent="0.3">
      <c r="DB3621" s="302" t="str">
        <f t="shared" si="281"/>
        <v>Prosjekt 9</v>
      </c>
    </row>
    <row r="3622" spans="106:106" x14ac:dyDescent="0.3">
      <c r="DB3622" s="302" t="str">
        <f t="shared" si="281"/>
        <v>Prosjekt 9</v>
      </c>
    </row>
    <row r="3623" spans="106:106" x14ac:dyDescent="0.3">
      <c r="DB3623" s="302" t="str">
        <f t="shared" si="281"/>
        <v>Prosjekt 9</v>
      </c>
    </row>
    <row r="3624" spans="106:106" x14ac:dyDescent="0.3">
      <c r="DB3624" s="302" t="str">
        <f t="shared" si="281"/>
        <v>Prosjekt 9</v>
      </c>
    </row>
    <row r="3625" spans="106:106" x14ac:dyDescent="0.3">
      <c r="DB3625" s="302" t="str">
        <f t="shared" si="281"/>
        <v>Prosjekt 9</v>
      </c>
    </row>
    <row r="3626" spans="106:106" x14ac:dyDescent="0.3">
      <c r="DB3626" s="302" t="str">
        <f t="shared" si="281"/>
        <v>Prosjekt 9</v>
      </c>
    </row>
    <row r="3627" spans="106:106" x14ac:dyDescent="0.3">
      <c r="DB3627" s="302" t="str">
        <f t="shared" si="281"/>
        <v>Prosjekt 9</v>
      </c>
    </row>
    <row r="3628" spans="106:106" x14ac:dyDescent="0.3">
      <c r="DB3628" s="302" t="str">
        <f t="shared" si="281"/>
        <v>Prosjekt 9</v>
      </c>
    </row>
    <row r="3629" spans="106:106" x14ac:dyDescent="0.3">
      <c r="DB3629" s="302" t="str">
        <f t="shared" si="281"/>
        <v>Prosjekt 9</v>
      </c>
    </row>
    <row r="3630" spans="106:106" x14ac:dyDescent="0.3">
      <c r="DB3630" s="302" t="str">
        <f t="shared" si="281"/>
        <v>Prosjekt 9</v>
      </c>
    </row>
    <row r="3631" spans="106:106" x14ac:dyDescent="0.3">
      <c r="DB3631" s="302" t="str">
        <f t="shared" si="281"/>
        <v>Prosjekt 9</v>
      </c>
    </row>
    <row r="3632" spans="106:106" x14ac:dyDescent="0.3">
      <c r="DB3632" s="302" t="str">
        <f t="shared" si="281"/>
        <v>Prosjekt 9</v>
      </c>
    </row>
    <row r="3633" spans="106:106" x14ac:dyDescent="0.3">
      <c r="DB3633" s="302" t="str">
        <f t="shared" si="281"/>
        <v>Prosjekt 9</v>
      </c>
    </row>
    <row r="3634" spans="106:106" x14ac:dyDescent="0.3">
      <c r="DB3634" s="302" t="str">
        <f t="shared" si="281"/>
        <v>Prosjekt 9</v>
      </c>
    </row>
    <row r="3635" spans="106:106" x14ac:dyDescent="0.3">
      <c r="DB3635" s="302" t="str">
        <f t="shared" si="281"/>
        <v>Prosjekt 9</v>
      </c>
    </row>
    <row r="3636" spans="106:106" x14ac:dyDescent="0.3">
      <c r="DB3636" s="302" t="str">
        <f t="shared" si="281"/>
        <v>Prosjekt 9</v>
      </c>
    </row>
    <row r="3637" spans="106:106" x14ac:dyDescent="0.3">
      <c r="DB3637" s="302" t="str">
        <f t="shared" si="281"/>
        <v>Prosjekt 9</v>
      </c>
    </row>
    <row r="3638" spans="106:106" x14ac:dyDescent="0.3">
      <c r="DB3638" s="302" t="str">
        <f t="shared" si="281"/>
        <v>Prosjekt 9</v>
      </c>
    </row>
    <row r="3639" spans="106:106" x14ac:dyDescent="0.3">
      <c r="DB3639" s="302" t="str">
        <f t="shared" si="281"/>
        <v>Prosjekt 9</v>
      </c>
    </row>
    <row r="3640" spans="106:106" x14ac:dyDescent="0.3">
      <c r="DB3640" s="302" t="str">
        <f t="shared" si="281"/>
        <v>Prosjekt 9</v>
      </c>
    </row>
    <row r="3641" spans="106:106" x14ac:dyDescent="0.3">
      <c r="DB3641" s="302" t="str">
        <f t="shared" si="281"/>
        <v>Prosjekt 9</v>
      </c>
    </row>
    <row r="3642" spans="106:106" x14ac:dyDescent="0.3">
      <c r="DB3642" s="302" t="str">
        <f t="shared" si="281"/>
        <v>Prosjekt 9</v>
      </c>
    </row>
    <row r="3643" spans="106:106" x14ac:dyDescent="0.3">
      <c r="DB3643" s="302" t="str">
        <f t="shared" si="281"/>
        <v>Prosjekt 9</v>
      </c>
    </row>
    <row r="3644" spans="106:106" x14ac:dyDescent="0.3">
      <c r="DB3644" s="302" t="str">
        <f t="shared" si="281"/>
        <v>Prosjekt 9</v>
      </c>
    </row>
    <row r="3645" spans="106:106" x14ac:dyDescent="0.3">
      <c r="DB3645" s="302" t="str">
        <f t="shared" si="281"/>
        <v>Prosjekt 9</v>
      </c>
    </row>
    <row r="3646" spans="106:106" x14ac:dyDescent="0.3">
      <c r="DB3646" s="302" t="str">
        <f t="shared" si="281"/>
        <v>Prosjekt 9</v>
      </c>
    </row>
    <row r="3647" spans="106:106" x14ac:dyDescent="0.3">
      <c r="DB3647" s="302" t="str">
        <f t="shared" si="281"/>
        <v>Prosjekt 9</v>
      </c>
    </row>
    <row r="3648" spans="106:106" x14ac:dyDescent="0.3">
      <c r="DB3648" s="302" t="str">
        <f t="shared" si="281"/>
        <v>Prosjekt 9</v>
      </c>
    </row>
    <row r="3649" spans="106:106" x14ac:dyDescent="0.3">
      <c r="DB3649" s="302" t="str">
        <f t="shared" si="281"/>
        <v>Prosjekt 9</v>
      </c>
    </row>
    <row r="3650" spans="106:106" x14ac:dyDescent="0.3">
      <c r="DB3650" s="302" t="str">
        <f t="shared" si="281"/>
        <v>Prosjekt 9</v>
      </c>
    </row>
    <row r="3651" spans="106:106" x14ac:dyDescent="0.3">
      <c r="DB3651" s="302" t="str">
        <f t="shared" si="281"/>
        <v>Prosjekt 9</v>
      </c>
    </row>
    <row r="3652" spans="106:106" x14ac:dyDescent="0.3">
      <c r="DB3652" s="302" t="str">
        <f t="shared" si="281"/>
        <v>Prosjekt 9</v>
      </c>
    </row>
    <row r="3653" spans="106:106" x14ac:dyDescent="0.3">
      <c r="DB3653" s="302" t="str">
        <f t="shared" ref="DB3653:DB3716" si="282">IF(CY3653="",DB3652,_xlfn.CONCAT($CY$2," ",CY3653))</f>
        <v>Prosjekt 9</v>
      </c>
    </row>
    <row r="3654" spans="106:106" x14ac:dyDescent="0.3">
      <c r="DB3654" s="302" t="str">
        <f t="shared" si="282"/>
        <v>Prosjekt 9</v>
      </c>
    </row>
    <row r="3655" spans="106:106" x14ac:dyDescent="0.3">
      <c r="DB3655" s="302" t="str">
        <f t="shared" si="282"/>
        <v>Prosjekt 9</v>
      </c>
    </row>
    <row r="3656" spans="106:106" x14ac:dyDescent="0.3">
      <c r="DB3656" s="302" t="str">
        <f t="shared" si="282"/>
        <v>Prosjekt 9</v>
      </c>
    </row>
    <row r="3657" spans="106:106" x14ac:dyDescent="0.3">
      <c r="DB3657" s="302" t="str">
        <f t="shared" si="282"/>
        <v>Prosjekt 9</v>
      </c>
    </row>
    <row r="3658" spans="106:106" x14ac:dyDescent="0.3">
      <c r="DB3658" s="302" t="str">
        <f t="shared" si="282"/>
        <v>Prosjekt 9</v>
      </c>
    </row>
    <row r="3659" spans="106:106" x14ac:dyDescent="0.3">
      <c r="DB3659" s="302" t="str">
        <f t="shared" si="282"/>
        <v>Prosjekt 9</v>
      </c>
    </row>
    <row r="3660" spans="106:106" x14ac:dyDescent="0.3">
      <c r="DB3660" s="302" t="str">
        <f t="shared" si="282"/>
        <v>Prosjekt 9</v>
      </c>
    </row>
    <row r="3661" spans="106:106" x14ac:dyDescent="0.3">
      <c r="DB3661" s="302" t="str">
        <f t="shared" si="282"/>
        <v>Prosjekt 9</v>
      </c>
    </row>
    <row r="3662" spans="106:106" x14ac:dyDescent="0.3">
      <c r="DB3662" s="302" t="str">
        <f t="shared" si="282"/>
        <v>Prosjekt 9</v>
      </c>
    </row>
    <row r="3663" spans="106:106" x14ac:dyDescent="0.3">
      <c r="DB3663" s="302" t="str">
        <f t="shared" si="282"/>
        <v>Prosjekt 9</v>
      </c>
    </row>
    <row r="3664" spans="106:106" x14ac:dyDescent="0.3">
      <c r="DB3664" s="302" t="str">
        <f t="shared" si="282"/>
        <v>Prosjekt 9</v>
      </c>
    </row>
    <row r="3665" spans="106:106" x14ac:dyDescent="0.3">
      <c r="DB3665" s="302" t="str">
        <f t="shared" si="282"/>
        <v>Prosjekt 9</v>
      </c>
    </row>
    <row r="3666" spans="106:106" x14ac:dyDescent="0.3">
      <c r="DB3666" s="302" t="str">
        <f t="shared" si="282"/>
        <v>Prosjekt 9</v>
      </c>
    </row>
    <row r="3667" spans="106:106" x14ac:dyDescent="0.3">
      <c r="DB3667" s="302" t="str">
        <f t="shared" si="282"/>
        <v>Prosjekt 9</v>
      </c>
    </row>
    <row r="3668" spans="106:106" x14ac:dyDescent="0.3">
      <c r="DB3668" s="302" t="str">
        <f t="shared" si="282"/>
        <v>Prosjekt 9</v>
      </c>
    </row>
    <row r="3669" spans="106:106" x14ac:dyDescent="0.3">
      <c r="DB3669" s="302" t="str">
        <f t="shared" si="282"/>
        <v>Prosjekt 9</v>
      </c>
    </row>
    <row r="3670" spans="106:106" x14ac:dyDescent="0.3">
      <c r="DB3670" s="302" t="str">
        <f t="shared" si="282"/>
        <v>Prosjekt 9</v>
      </c>
    </row>
    <row r="3671" spans="106:106" x14ac:dyDescent="0.3">
      <c r="DB3671" s="302" t="str">
        <f t="shared" si="282"/>
        <v>Prosjekt 9</v>
      </c>
    </row>
    <row r="3672" spans="106:106" x14ac:dyDescent="0.3">
      <c r="DB3672" s="302" t="str">
        <f t="shared" si="282"/>
        <v>Prosjekt 9</v>
      </c>
    </row>
    <row r="3673" spans="106:106" x14ac:dyDescent="0.3">
      <c r="DB3673" s="302" t="str">
        <f t="shared" si="282"/>
        <v>Prosjekt 9</v>
      </c>
    </row>
    <row r="3674" spans="106:106" x14ac:dyDescent="0.3">
      <c r="DB3674" s="302" t="str">
        <f t="shared" si="282"/>
        <v>Prosjekt 9</v>
      </c>
    </row>
    <row r="3675" spans="106:106" x14ac:dyDescent="0.3">
      <c r="DB3675" s="302" t="str">
        <f t="shared" si="282"/>
        <v>Prosjekt 9</v>
      </c>
    </row>
    <row r="3676" spans="106:106" x14ac:dyDescent="0.3">
      <c r="DB3676" s="302" t="str">
        <f t="shared" si="282"/>
        <v>Prosjekt 9</v>
      </c>
    </row>
    <row r="3677" spans="106:106" x14ac:dyDescent="0.3">
      <c r="DB3677" s="302" t="str">
        <f t="shared" si="282"/>
        <v>Prosjekt 9</v>
      </c>
    </row>
    <row r="3678" spans="106:106" x14ac:dyDescent="0.3">
      <c r="DB3678" s="302" t="str">
        <f t="shared" si="282"/>
        <v>Prosjekt 9</v>
      </c>
    </row>
    <row r="3679" spans="106:106" x14ac:dyDescent="0.3">
      <c r="DB3679" s="302" t="str">
        <f t="shared" si="282"/>
        <v>Prosjekt 9</v>
      </c>
    </row>
    <row r="3680" spans="106:106" x14ac:dyDescent="0.3">
      <c r="DB3680" s="302" t="str">
        <f t="shared" si="282"/>
        <v>Prosjekt 9</v>
      </c>
    </row>
    <row r="3681" spans="106:106" x14ac:dyDescent="0.3">
      <c r="DB3681" s="302" t="str">
        <f t="shared" si="282"/>
        <v>Prosjekt 9</v>
      </c>
    </row>
    <row r="3682" spans="106:106" x14ac:dyDescent="0.3">
      <c r="DB3682" s="302" t="str">
        <f t="shared" si="282"/>
        <v>Prosjekt 9</v>
      </c>
    </row>
    <row r="3683" spans="106:106" x14ac:dyDescent="0.3">
      <c r="DB3683" s="302" t="str">
        <f t="shared" si="282"/>
        <v>Prosjekt 9</v>
      </c>
    </row>
    <row r="3684" spans="106:106" x14ac:dyDescent="0.3">
      <c r="DB3684" s="302" t="str">
        <f t="shared" si="282"/>
        <v>Prosjekt 9</v>
      </c>
    </row>
    <row r="3685" spans="106:106" x14ac:dyDescent="0.3">
      <c r="DB3685" s="302" t="str">
        <f t="shared" si="282"/>
        <v>Prosjekt 9</v>
      </c>
    </row>
    <row r="3686" spans="106:106" x14ac:dyDescent="0.3">
      <c r="DB3686" s="302" t="str">
        <f t="shared" si="282"/>
        <v>Prosjekt 9</v>
      </c>
    </row>
    <row r="3687" spans="106:106" x14ac:dyDescent="0.3">
      <c r="DB3687" s="302" t="str">
        <f t="shared" si="282"/>
        <v>Prosjekt 9</v>
      </c>
    </row>
    <row r="3688" spans="106:106" x14ac:dyDescent="0.3">
      <c r="DB3688" s="302" t="str">
        <f t="shared" si="282"/>
        <v>Prosjekt 9</v>
      </c>
    </row>
    <row r="3689" spans="106:106" x14ac:dyDescent="0.3">
      <c r="DB3689" s="302" t="str">
        <f t="shared" si="282"/>
        <v>Prosjekt 9</v>
      </c>
    </row>
    <row r="3690" spans="106:106" x14ac:dyDescent="0.3">
      <c r="DB3690" s="302" t="str">
        <f t="shared" si="282"/>
        <v>Prosjekt 9</v>
      </c>
    </row>
    <row r="3691" spans="106:106" x14ac:dyDescent="0.3">
      <c r="DB3691" s="302" t="str">
        <f t="shared" si="282"/>
        <v>Prosjekt 9</v>
      </c>
    </row>
    <row r="3692" spans="106:106" x14ac:dyDescent="0.3">
      <c r="DB3692" s="302" t="str">
        <f t="shared" si="282"/>
        <v>Prosjekt 9</v>
      </c>
    </row>
    <row r="3693" spans="106:106" x14ac:dyDescent="0.3">
      <c r="DB3693" s="302" t="str">
        <f t="shared" si="282"/>
        <v>Prosjekt 9</v>
      </c>
    </row>
    <row r="3694" spans="106:106" x14ac:dyDescent="0.3">
      <c r="DB3694" s="302" t="str">
        <f t="shared" si="282"/>
        <v>Prosjekt 9</v>
      </c>
    </row>
    <row r="3695" spans="106:106" x14ac:dyDescent="0.3">
      <c r="DB3695" s="302" t="str">
        <f t="shared" si="282"/>
        <v>Prosjekt 9</v>
      </c>
    </row>
    <row r="3696" spans="106:106" x14ac:dyDescent="0.3">
      <c r="DB3696" s="302" t="str">
        <f t="shared" si="282"/>
        <v>Prosjekt 9</v>
      </c>
    </row>
    <row r="3697" spans="106:106" x14ac:dyDescent="0.3">
      <c r="DB3697" s="302" t="str">
        <f t="shared" si="282"/>
        <v>Prosjekt 9</v>
      </c>
    </row>
    <row r="3698" spans="106:106" x14ac:dyDescent="0.3">
      <c r="DB3698" s="302" t="str">
        <f t="shared" si="282"/>
        <v>Prosjekt 9</v>
      </c>
    </row>
    <row r="3699" spans="106:106" x14ac:dyDescent="0.3">
      <c r="DB3699" s="302" t="str">
        <f t="shared" si="282"/>
        <v>Prosjekt 9</v>
      </c>
    </row>
    <row r="3700" spans="106:106" x14ac:dyDescent="0.3">
      <c r="DB3700" s="302" t="str">
        <f t="shared" si="282"/>
        <v>Prosjekt 9</v>
      </c>
    </row>
    <row r="3701" spans="106:106" x14ac:dyDescent="0.3">
      <c r="DB3701" s="302" t="str">
        <f t="shared" si="282"/>
        <v>Prosjekt 9</v>
      </c>
    </row>
    <row r="3702" spans="106:106" x14ac:dyDescent="0.3">
      <c r="DB3702" s="302" t="str">
        <f t="shared" si="282"/>
        <v>Prosjekt 9</v>
      </c>
    </row>
    <row r="3703" spans="106:106" x14ac:dyDescent="0.3">
      <c r="DB3703" s="302" t="str">
        <f t="shared" si="282"/>
        <v>Prosjekt 9</v>
      </c>
    </row>
    <row r="3704" spans="106:106" x14ac:dyDescent="0.3">
      <c r="DB3704" s="302" t="str">
        <f t="shared" si="282"/>
        <v>Prosjekt 9</v>
      </c>
    </row>
    <row r="3705" spans="106:106" x14ac:dyDescent="0.3">
      <c r="DB3705" s="302" t="str">
        <f t="shared" si="282"/>
        <v>Prosjekt 9</v>
      </c>
    </row>
    <row r="3706" spans="106:106" x14ac:dyDescent="0.3">
      <c r="DB3706" s="302" t="str">
        <f t="shared" si="282"/>
        <v>Prosjekt 9</v>
      </c>
    </row>
    <row r="3707" spans="106:106" x14ac:dyDescent="0.3">
      <c r="DB3707" s="302" t="str">
        <f t="shared" si="282"/>
        <v>Prosjekt 9</v>
      </c>
    </row>
    <row r="3708" spans="106:106" x14ac:dyDescent="0.3">
      <c r="DB3708" s="302" t="str">
        <f t="shared" si="282"/>
        <v>Prosjekt 9</v>
      </c>
    </row>
    <row r="3709" spans="106:106" x14ac:dyDescent="0.3">
      <c r="DB3709" s="302" t="str">
        <f t="shared" si="282"/>
        <v>Prosjekt 9</v>
      </c>
    </row>
    <row r="3710" spans="106:106" x14ac:dyDescent="0.3">
      <c r="DB3710" s="302" t="str">
        <f t="shared" si="282"/>
        <v>Prosjekt 9</v>
      </c>
    </row>
    <row r="3711" spans="106:106" x14ac:dyDescent="0.3">
      <c r="DB3711" s="302" t="str">
        <f t="shared" si="282"/>
        <v>Prosjekt 9</v>
      </c>
    </row>
    <row r="3712" spans="106:106" x14ac:dyDescent="0.3">
      <c r="DB3712" s="302" t="str">
        <f t="shared" si="282"/>
        <v>Prosjekt 9</v>
      </c>
    </row>
    <row r="3713" spans="106:106" x14ac:dyDescent="0.3">
      <c r="DB3713" s="302" t="str">
        <f t="shared" si="282"/>
        <v>Prosjekt 9</v>
      </c>
    </row>
    <row r="3714" spans="106:106" x14ac:dyDescent="0.3">
      <c r="DB3714" s="302" t="str">
        <f t="shared" si="282"/>
        <v>Prosjekt 9</v>
      </c>
    </row>
    <row r="3715" spans="106:106" x14ac:dyDescent="0.3">
      <c r="DB3715" s="302" t="str">
        <f t="shared" si="282"/>
        <v>Prosjekt 9</v>
      </c>
    </row>
    <row r="3716" spans="106:106" x14ac:dyDescent="0.3">
      <c r="DB3716" s="302" t="str">
        <f t="shared" si="282"/>
        <v>Prosjekt 9</v>
      </c>
    </row>
    <row r="3717" spans="106:106" x14ac:dyDescent="0.3">
      <c r="DB3717" s="302" t="str">
        <f t="shared" ref="DB3717:DB3780" si="283">IF(CY3717="",DB3716,_xlfn.CONCAT($CY$2," ",CY3717))</f>
        <v>Prosjekt 9</v>
      </c>
    </row>
    <row r="3718" spans="106:106" x14ac:dyDescent="0.3">
      <c r="DB3718" s="302" t="str">
        <f t="shared" si="283"/>
        <v>Prosjekt 9</v>
      </c>
    </row>
    <row r="3719" spans="106:106" x14ac:dyDescent="0.3">
      <c r="DB3719" s="302" t="str">
        <f t="shared" si="283"/>
        <v>Prosjekt 9</v>
      </c>
    </row>
    <row r="3720" spans="106:106" x14ac:dyDescent="0.3">
      <c r="DB3720" s="302" t="str">
        <f t="shared" si="283"/>
        <v>Prosjekt 9</v>
      </c>
    </row>
    <row r="3721" spans="106:106" x14ac:dyDescent="0.3">
      <c r="DB3721" s="302" t="str">
        <f t="shared" si="283"/>
        <v>Prosjekt 9</v>
      </c>
    </row>
    <row r="3722" spans="106:106" x14ac:dyDescent="0.3">
      <c r="DB3722" s="302" t="str">
        <f t="shared" si="283"/>
        <v>Prosjekt 9</v>
      </c>
    </row>
    <row r="3723" spans="106:106" x14ac:dyDescent="0.3">
      <c r="DB3723" s="302" t="str">
        <f t="shared" si="283"/>
        <v>Prosjekt 9</v>
      </c>
    </row>
    <row r="3724" spans="106:106" x14ac:dyDescent="0.3">
      <c r="DB3724" s="302" t="str">
        <f t="shared" si="283"/>
        <v>Prosjekt 9</v>
      </c>
    </row>
    <row r="3725" spans="106:106" x14ac:dyDescent="0.3">
      <c r="DB3725" s="302" t="str">
        <f t="shared" si="283"/>
        <v>Prosjekt 9</v>
      </c>
    </row>
    <row r="3726" spans="106:106" x14ac:dyDescent="0.3">
      <c r="DB3726" s="302" t="str">
        <f t="shared" si="283"/>
        <v>Prosjekt 9</v>
      </c>
    </row>
    <row r="3727" spans="106:106" x14ac:dyDescent="0.3">
      <c r="DB3727" s="302" t="str">
        <f t="shared" si="283"/>
        <v>Prosjekt 9</v>
      </c>
    </row>
    <row r="3728" spans="106:106" x14ac:dyDescent="0.3">
      <c r="DB3728" s="302" t="str">
        <f t="shared" si="283"/>
        <v>Prosjekt 9</v>
      </c>
    </row>
    <row r="3729" spans="106:106" x14ac:dyDescent="0.3">
      <c r="DB3729" s="302" t="str">
        <f t="shared" si="283"/>
        <v>Prosjekt 9</v>
      </c>
    </row>
    <row r="3730" spans="106:106" x14ac:dyDescent="0.3">
      <c r="DB3730" s="302" t="str">
        <f t="shared" si="283"/>
        <v>Prosjekt 9</v>
      </c>
    </row>
    <row r="3731" spans="106:106" x14ac:dyDescent="0.3">
      <c r="DB3731" s="302" t="str">
        <f t="shared" si="283"/>
        <v>Prosjekt 9</v>
      </c>
    </row>
    <row r="3732" spans="106:106" x14ac:dyDescent="0.3">
      <c r="DB3732" s="302" t="str">
        <f t="shared" si="283"/>
        <v>Prosjekt 9</v>
      </c>
    </row>
    <row r="3733" spans="106:106" x14ac:dyDescent="0.3">
      <c r="DB3733" s="302" t="str">
        <f t="shared" si="283"/>
        <v>Prosjekt 9</v>
      </c>
    </row>
    <row r="3734" spans="106:106" x14ac:dyDescent="0.3">
      <c r="DB3734" s="302" t="str">
        <f t="shared" si="283"/>
        <v>Prosjekt 9</v>
      </c>
    </row>
    <row r="3735" spans="106:106" x14ac:dyDescent="0.3">
      <c r="DB3735" s="302" t="str">
        <f t="shared" si="283"/>
        <v>Prosjekt 9</v>
      </c>
    </row>
    <row r="3736" spans="106:106" x14ac:dyDescent="0.3">
      <c r="DB3736" s="302" t="str">
        <f t="shared" si="283"/>
        <v>Prosjekt 9</v>
      </c>
    </row>
    <row r="3737" spans="106:106" x14ac:dyDescent="0.3">
      <c r="DB3737" s="302" t="str">
        <f t="shared" si="283"/>
        <v>Prosjekt 9</v>
      </c>
    </row>
    <row r="3738" spans="106:106" x14ac:dyDescent="0.3">
      <c r="DB3738" s="302" t="str">
        <f t="shared" si="283"/>
        <v>Prosjekt 9</v>
      </c>
    </row>
    <row r="3739" spans="106:106" x14ac:dyDescent="0.3">
      <c r="DB3739" s="302" t="str">
        <f t="shared" si="283"/>
        <v>Prosjekt 9</v>
      </c>
    </row>
    <row r="3740" spans="106:106" x14ac:dyDescent="0.3">
      <c r="DB3740" s="302" t="str">
        <f t="shared" si="283"/>
        <v>Prosjekt 9</v>
      </c>
    </row>
    <row r="3741" spans="106:106" x14ac:dyDescent="0.3">
      <c r="DB3741" s="302" t="str">
        <f t="shared" si="283"/>
        <v>Prosjekt 9</v>
      </c>
    </row>
    <row r="3742" spans="106:106" x14ac:dyDescent="0.3">
      <c r="DB3742" s="302" t="str">
        <f t="shared" si="283"/>
        <v>Prosjekt 9</v>
      </c>
    </row>
    <row r="3743" spans="106:106" x14ac:dyDescent="0.3">
      <c r="DB3743" s="302" t="str">
        <f t="shared" si="283"/>
        <v>Prosjekt 9</v>
      </c>
    </row>
    <row r="3744" spans="106:106" x14ac:dyDescent="0.3">
      <c r="DB3744" s="302" t="str">
        <f t="shared" si="283"/>
        <v>Prosjekt 9</v>
      </c>
    </row>
    <row r="3745" spans="106:106" x14ac:dyDescent="0.3">
      <c r="DB3745" s="302" t="str">
        <f t="shared" si="283"/>
        <v>Prosjekt 9</v>
      </c>
    </row>
    <row r="3746" spans="106:106" x14ac:dyDescent="0.3">
      <c r="DB3746" s="302" t="str">
        <f t="shared" si="283"/>
        <v>Prosjekt 9</v>
      </c>
    </row>
    <row r="3747" spans="106:106" x14ac:dyDescent="0.3">
      <c r="DB3747" s="302" t="str">
        <f t="shared" si="283"/>
        <v>Prosjekt 9</v>
      </c>
    </row>
    <row r="3748" spans="106:106" x14ac:dyDescent="0.3">
      <c r="DB3748" s="302" t="str">
        <f t="shared" si="283"/>
        <v>Prosjekt 9</v>
      </c>
    </row>
    <row r="3749" spans="106:106" x14ac:dyDescent="0.3">
      <c r="DB3749" s="302" t="str">
        <f t="shared" si="283"/>
        <v>Prosjekt 9</v>
      </c>
    </row>
    <row r="3750" spans="106:106" x14ac:dyDescent="0.3">
      <c r="DB3750" s="302" t="str">
        <f t="shared" si="283"/>
        <v>Prosjekt 9</v>
      </c>
    </row>
    <row r="3751" spans="106:106" x14ac:dyDescent="0.3">
      <c r="DB3751" s="302" t="str">
        <f t="shared" si="283"/>
        <v>Prosjekt 9</v>
      </c>
    </row>
    <row r="3752" spans="106:106" x14ac:dyDescent="0.3">
      <c r="DB3752" s="302" t="str">
        <f t="shared" si="283"/>
        <v>Prosjekt 9</v>
      </c>
    </row>
    <row r="3753" spans="106:106" x14ac:dyDescent="0.3">
      <c r="DB3753" s="302" t="str">
        <f t="shared" si="283"/>
        <v>Prosjekt 9</v>
      </c>
    </row>
    <row r="3754" spans="106:106" x14ac:dyDescent="0.3">
      <c r="DB3754" s="302" t="str">
        <f t="shared" si="283"/>
        <v>Prosjekt 9</v>
      </c>
    </row>
    <row r="3755" spans="106:106" x14ac:dyDescent="0.3">
      <c r="DB3755" s="302" t="str">
        <f t="shared" si="283"/>
        <v>Prosjekt 9</v>
      </c>
    </row>
    <row r="3756" spans="106:106" x14ac:dyDescent="0.3">
      <c r="DB3756" s="302" t="str">
        <f t="shared" si="283"/>
        <v>Prosjekt 9</v>
      </c>
    </row>
    <row r="3757" spans="106:106" x14ac:dyDescent="0.3">
      <c r="DB3757" s="302" t="str">
        <f t="shared" si="283"/>
        <v>Prosjekt 9</v>
      </c>
    </row>
    <row r="3758" spans="106:106" x14ac:dyDescent="0.3">
      <c r="DB3758" s="302" t="str">
        <f t="shared" si="283"/>
        <v>Prosjekt 9</v>
      </c>
    </row>
    <row r="3759" spans="106:106" x14ac:dyDescent="0.3">
      <c r="DB3759" s="302" t="str">
        <f t="shared" si="283"/>
        <v>Prosjekt 9</v>
      </c>
    </row>
    <row r="3760" spans="106:106" x14ac:dyDescent="0.3">
      <c r="DB3760" s="302" t="str">
        <f t="shared" si="283"/>
        <v>Prosjekt 9</v>
      </c>
    </row>
    <row r="3761" spans="106:106" x14ac:dyDescent="0.3">
      <c r="DB3761" s="302" t="str">
        <f t="shared" si="283"/>
        <v>Prosjekt 9</v>
      </c>
    </row>
    <row r="3762" spans="106:106" x14ac:dyDescent="0.3">
      <c r="DB3762" s="302" t="str">
        <f t="shared" si="283"/>
        <v>Prosjekt 9</v>
      </c>
    </row>
    <row r="3763" spans="106:106" x14ac:dyDescent="0.3">
      <c r="DB3763" s="302" t="str">
        <f t="shared" si="283"/>
        <v>Prosjekt 9</v>
      </c>
    </row>
    <row r="3764" spans="106:106" x14ac:dyDescent="0.3">
      <c r="DB3764" s="302" t="str">
        <f t="shared" si="283"/>
        <v>Prosjekt 9</v>
      </c>
    </row>
    <row r="3765" spans="106:106" x14ac:dyDescent="0.3">
      <c r="DB3765" s="302" t="str">
        <f t="shared" si="283"/>
        <v>Prosjekt 9</v>
      </c>
    </row>
    <row r="3766" spans="106:106" x14ac:dyDescent="0.3">
      <c r="DB3766" s="302" t="str">
        <f t="shared" si="283"/>
        <v>Prosjekt 9</v>
      </c>
    </row>
    <row r="3767" spans="106:106" x14ac:dyDescent="0.3">
      <c r="DB3767" s="302" t="str">
        <f t="shared" si="283"/>
        <v>Prosjekt 9</v>
      </c>
    </row>
    <row r="3768" spans="106:106" x14ac:dyDescent="0.3">
      <c r="DB3768" s="302" t="str">
        <f t="shared" si="283"/>
        <v>Prosjekt 9</v>
      </c>
    </row>
    <row r="3769" spans="106:106" x14ac:dyDescent="0.3">
      <c r="DB3769" s="302" t="str">
        <f t="shared" si="283"/>
        <v>Prosjekt 9</v>
      </c>
    </row>
    <row r="3770" spans="106:106" x14ac:dyDescent="0.3">
      <c r="DB3770" s="302" t="str">
        <f t="shared" si="283"/>
        <v>Prosjekt 9</v>
      </c>
    </row>
    <row r="3771" spans="106:106" x14ac:dyDescent="0.3">
      <c r="DB3771" s="302" t="str">
        <f t="shared" si="283"/>
        <v>Prosjekt 9</v>
      </c>
    </row>
    <row r="3772" spans="106:106" x14ac:dyDescent="0.3">
      <c r="DB3772" s="302" t="str">
        <f t="shared" si="283"/>
        <v>Prosjekt 9</v>
      </c>
    </row>
    <row r="3773" spans="106:106" x14ac:dyDescent="0.3">
      <c r="DB3773" s="302" t="str">
        <f t="shared" si="283"/>
        <v>Prosjekt 9</v>
      </c>
    </row>
    <row r="3774" spans="106:106" x14ac:dyDescent="0.3">
      <c r="DB3774" s="302" t="str">
        <f t="shared" si="283"/>
        <v>Prosjekt 9</v>
      </c>
    </row>
    <row r="3775" spans="106:106" x14ac:dyDescent="0.3">
      <c r="DB3775" s="302" t="str">
        <f t="shared" si="283"/>
        <v>Prosjekt 9</v>
      </c>
    </row>
    <row r="3776" spans="106:106" x14ac:dyDescent="0.3">
      <c r="DB3776" s="302" t="str">
        <f t="shared" si="283"/>
        <v>Prosjekt 9</v>
      </c>
    </row>
    <row r="3777" spans="106:106" x14ac:dyDescent="0.3">
      <c r="DB3777" s="302" t="str">
        <f t="shared" si="283"/>
        <v>Prosjekt 9</v>
      </c>
    </row>
    <row r="3778" spans="106:106" x14ac:dyDescent="0.3">
      <c r="DB3778" s="302" t="str">
        <f t="shared" si="283"/>
        <v>Prosjekt 9</v>
      </c>
    </row>
    <row r="3779" spans="106:106" x14ac:dyDescent="0.3">
      <c r="DB3779" s="302" t="str">
        <f t="shared" si="283"/>
        <v>Prosjekt 9</v>
      </c>
    </row>
    <row r="3780" spans="106:106" x14ac:dyDescent="0.3">
      <c r="DB3780" s="302" t="str">
        <f t="shared" si="283"/>
        <v>Prosjekt 9</v>
      </c>
    </row>
    <row r="3781" spans="106:106" x14ac:dyDescent="0.3">
      <c r="DB3781" s="302" t="str">
        <f t="shared" ref="DB3781:DB3844" si="284">IF(CY3781="",DB3780,_xlfn.CONCAT($CY$2," ",CY3781))</f>
        <v>Prosjekt 9</v>
      </c>
    </row>
    <row r="3782" spans="106:106" x14ac:dyDescent="0.3">
      <c r="DB3782" s="302" t="str">
        <f t="shared" si="284"/>
        <v>Prosjekt 9</v>
      </c>
    </row>
    <row r="3783" spans="106:106" x14ac:dyDescent="0.3">
      <c r="DB3783" s="302" t="str">
        <f t="shared" si="284"/>
        <v>Prosjekt 9</v>
      </c>
    </row>
    <row r="3784" spans="106:106" x14ac:dyDescent="0.3">
      <c r="DB3784" s="302" t="str">
        <f t="shared" si="284"/>
        <v>Prosjekt 9</v>
      </c>
    </row>
    <row r="3785" spans="106:106" x14ac:dyDescent="0.3">
      <c r="DB3785" s="302" t="str">
        <f t="shared" si="284"/>
        <v>Prosjekt 9</v>
      </c>
    </row>
    <row r="3786" spans="106:106" x14ac:dyDescent="0.3">
      <c r="DB3786" s="302" t="str">
        <f t="shared" si="284"/>
        <v>Prosjekt 9</v>
      </c>
    </row>
    <row r="3787" spans="106:106" x14ac:dyDescent="0.3">
      <c r="DB3787" s="302" t="str">
        <f t="shared" si="284"/>
        <v>Prosjekt 9</v>
      </c>
    </row>
    <row r="3788" spans="106:106" x14ac:dyDescent="0.3">
      <c r="DB3788" s="302" t="str">
        <f t="shared" si="284"/>
        <v>Prosjekt 9</v>
      </c>
    </row>
    <row r="3789" spans="106:106" x14ac:dyDescent="0.3">
      <c r="DB3789" s="302" t="str">
        <f t="shared" si="284"/>
        <v>Prosjekt 9</v>
      </c>
    </row>
    <row r="3790" spans="106:106" x14ac:dyDescent="0.3">
      <c r="DB3790" s="302" t="str">
        <f t="shared" si="284"/>
        <v>Prosjekt 9</v>
      </c>
    </row>
    <row r="3791" spans="106:106" x14ac:dyDescent="0.3">
      <c r="DB3791" s="302" t="str">
        <f t="shared" si="284"/>
        <v>Prosjekt 9</v>
      </c>
    </row>
    <row r="3792" spans="106:106" x14ac:dyDescent="0.3">
      <c r="DB3792" s="302" t="str">
        <f t="shared" si="284"/>
        <v>Prosjekt 9</v>
      </c>
    </row>
    <row r="3793" spans="106:106" x14ac:dyDescent="0.3">
      <c r="DB3793" s="302" t="str">
        <f t="shared" si="284"/>
        <v>Prosjekt 9</v>
      </c>
    </row>
    <row r="3794" spans="106:106" x14ac:dyDescent="0.3">
      <c r="DB3794" s="302" t="str">
        <f t="shared" si="284"/>
        <v>Prosjekt 9</v>
      </c>
    </row>
    <row r="3795" spans="106:106" x14ac:dyDescent="0.3">
      <c r="DB3795" s="302" t="str">
        <f t="shared" si="284"/>
        <v>Prosjekt 9</v>
      </c>
    </row>
    <row r="3796" spans="106:106" x14ac:dyDescent="0.3">
      <c r="DB3796" s="302" t="str">
        <f t="shared" si="284"/>
        <v>Prosjekt 9</v>
      </c>
    </row>
    <row r="3797" spans="106:106" x14ac:dyDescent="0.3">
      <c r="DB3797" s="302" t="str">
        <f t="shared" si="284"/>
        <v>Prosjekt 9</v>
      </c>
    </row>
    <row r="3798" spans="106:106" x14ac:dyDescent="0.3">
      <c r="DB3798" s="302" t="str">
        <f t="shared" si="284"/>
        <v>Prosjekt 9</v>
      </c>
    </row>
    <row r="3799" spans="106:106" x14ac:dyDescent="0.3">
      <c r="DB3799" s="302" t="str">
        <f t="shared" si="284"/>
        <v>Prosjekt 9</v>
      </c>
    </row>
    <row r="3800" spans="106:106" x14ac:dyDescent="0.3">
      <c r="DB3800" s="302" t="str">
        <f t="shared" si="284"/>
        <v>Prosjekt 9</v>
      </c>
    </row>
    <row r="3801" spans="106:106" x14ac:dyDescent="0.3">
      <c r="DB3801" s="302" t="str">
        <f t="shared" si="284"/>
        <v>Prosjekt 9</v>
      </c>
    </row>
    <row r="3802" spans="106:106" x14ac:dyDescent="0.3">
      <c r="DB3802" s="302" t="str">
        <f t="shared" si="284"/>
        <v>Prosjekt 9</v>
      </c>
    </row>
    <row r="3803" spans="106:106" x14ac:dyDescent="0.3">
      <c r="DB3803" s="302" t="str">
        <f t="shared" si="284"/>
        <v>Prosjekt 9</v>
      </c>
    </row>
    <row r="3804" spans="106:106" x14ac:dyDescent="0.3">
      <c r="DB3804" s="302" t="str">
        <f t="shared" si="284"/>
        <v>Prosjekt 9</v>
      </c>
    </row>
    <row r="3805" spans="106:106" x14ac:dyDescent="0.3">
      <c r="DB3805" s="302" t="str">
        <f t="shared" si="284"/>
        <v>Prosjekt 9</v>
      </c>
    </row>
    <row r="3806" spans="106:106" x14ac:dyDescent="0.3">
      <c r="DB3806" s="302" t="str">
        <f t="shared" si="284"/>
        <v>Prosjekt 9</v>
      </c>
    </row>
    <row r="3807" spans="106:106" x14ac:dyDescent="0.3">
      <c r="DB3807" s="302" t="str">
        <f t="shared" si="284"/>
        <v>Prosjekt 9</v>
      </c>
    </row>
    <row r="3808" spans="106:106" x14ac:dyDescent="0.3">
      <c r="DB3808" s="302" t="str">
        <f t="shared" si="284"/>
        <v>Prosjekt 9</v>
      </c>
    </row>
    <row r="3809" spans="106:106" x14ac:dyDescent="0.3">
      <c r="DB3809" s="302" t="str">
        <f t="shared" si="284"/>
        <v>Prosjekt 9</v>
      </c>
    </row>
    <row r="3810" spans="106:106" x14ac:dyDescent="0.3">
      <c r="DB3810" s="302" t="str">
        <f t="shared" si="284"/>
        <v>Prosjekt 9</v>
      </c>
    </row>
    <row r="3811" spans="106:106" x14ac:dyDescent="0.3">
      <c r="DB3811" s="302" t="str">
        <f t="shared" si="284"/>
        <v>Prosjekt 9</v>
      </c>
    </row>
    <row r="3812" spans="106:106" x14ac:dyDescent="0.3">
      <c r="DB3812" s="302" t="str">
        <f t="shared" si="284"/>
        <v>Prosjekt 9</v>
      </c>
    </row>
    <row r="3813" spans="106:106" x14ac:dyDescent="0.3">
      <c r="DB3813" s="302" t="str">
        <f t="shared" si="284"/>
        <v>Prosjekt 9</v>
      </c>
    </row>
    <row r="3814" spans="106:106" x14ac:dyDescent="0.3">
      <c r="DB3814" s="302" t="str">
        <f t="shared" si="284"/>
        <v>Prosjekt 9</v>
      </c>
    </row>
    <row r="3815" spans="106:106" x14ac:dyDescent="0.3">
      <c r="DB3815" s="302" t="str">
        <f t="shared" si="284"/>
        <v>Prosjekt 9</v>
      </c>
    </row>
    <row r="3816" spans="106:106" x14ac:dyDescent="0.3">
      <c r="DB3816" s="302" t="str">
        <f t="shared" si="284"/>
        <v>Prosjekt 9</v>
      </c>
    </row>
    <row r="3817" spans="106:106" x14ac:dyDescent="0.3">
      <c r="DB3817" s="302" t="str">
        <f t="shared" si="284"/>
        <v>Prosjekt 9</v>
      </c>
    </row>
    <row r="3818" spans="106:106" x14ac:dyDescent="0.3">
      <c r="DB3818" s="302" t="str">
        <f t="shared" si="284"/>
        <v>Prosjekt 9</v>
      </c>
    </row>
    <row r="3819" spans="106:106" x14ac:dyDescent="0.3">
      <c r="DB3819" s="302" t="str">
        <f t="shared" si="284"/>
        <v>Prosjekt 9</v>
      </c>
    </row>
    <row r="3820" spans="106:106" x14ac:dyDescent="0.3">
      <c r="DB3820" s="302" t="str">
        <f t="shared" si="284"/>
        <v>Prosjekt 9</v>
      </c>
    </row>
    <row r="3821" spans="106:106" x14ac:dyDescent="0.3">
      <c r="DB3821" s="302" t="str">
        <f t="shared" si="284"/>
        <v>Prosjekt 9</v>
      </c>
    </row>
    <row r="3822" spans="106:106" x14ac:dyDescent="0.3">
      <c r="DB3822" s="302" t="str">
        <f t="shared" si="284"/>
        <v>Prosjekt 9</v>
      </c>
    </row>
    <row r="3823" spans="106:106" x14ac:dyDescent="0.3">
      <c r="DB3823" s="302" t="str">
        <f t="shared" si="284"/>
        <v>Prosjekt 9</v>
      </c>
    </row>
    <row r="3824" spans="106:106" x14ac:dyDescent="0.3">
      <c r="DB3824" s="302" t="str">
        <f t="shared" si="284"/>
        <v>Prosjekt 9</v>
      </c>
    </row>
    <row r="3825" spans="106:106" x14ac:dyDescent="0.3">
      <c r="DB3825" s="302" t="str">
        <f t="shared" si="284"/>
        <v>Prosjekt 9</v>
      </c>
    </row>
    <row r="3826" spans="106:106" x14ac:dyDescent="0.3">
      <c r="DB3826" s="302" t="str">
        <f t="shared" si="284"/>
        <v>Prosjekt 9</v>
      </c>
    </row>
    <row r="3827" spans="106:106" x14ac:dyDescent="0.3">
      <c r="DB3827" s="302" t="str">
        <f t="shared" si="284"/>
        <v>Prosjekt 9</v>
      </c>
    </row>
    <row r="3828" spans="106:106" x14ac:dyDescent="0.3">
      <c r="DB3828" s="302" t="str">
        <f t="shared" si="284"/>
        <v>Prosjekt 9</v>
      </c>
    </row>
    <row r="3829" spans="106:106" x14ac:dyDescent="0.3">
      <c r="DB3829" s="302" t="str">
        <f t="shared" si="284"/>
        <v>Prosjekt 9</v>
      </c>
    </row>
    <row r="3830" spans="106:106" x14ac:dyDescent="0.3">
      <c r="DB3830" s="302" t="str">
        <f t="shared" si="284"/>
        <v>Prosjekt 9</v>
      </c>
    </row>
    <row r="3831" spans="106:106" x14ac:dyDescent="0.3">
      <c r="DB3831" s="302" t="str">
        <f t="shared" si="284"/>
        <v>Prosjekt 9</v>
      </c>
    </row>
    <row r="3832" spans="106:106" x14ac:dyDescent="0.3">
      <c r="DB3832" s="302" t="str">
        <f t="shared" si="284"/>
        <v>Prosjekt 9</v>
      </c>
    </row>
    <row r="3833" spans="106:106" x14ac:dyDescent="0.3">
      <c r="DB3833" s="302" t="str">
        <f t="shared" si="284"/>
        <v>Prosjekt 9</v>
      </c>
    </row>
    <row r="3834" spans="106:106" x14ac:dyDescent="0.3">
      <c r="DB3834" s="302" t="str">
        <f t="shared" si="284"/>
        <v>Prosjekt 9</v>
      </c>
    </row>
    <row r="3835" spans="106:106" x14ac:dyDescent="0.3">
      <c r="DB3835" s="302" t="str">
        <f t="shared" si="284"/>
        <v>Prosjekt 9</v>
      </c>
    </row>
    <row r="3836" spans="106:106" x14ac:dyDescent="0.3">
      <c r="DB3836" s="302" t="str">
        <f t="shared" si="284"/>
        <v>Prosjekt 9</v>
      </c>
    </row>
    <row r="3837" spans="106:106" x14ac:dyDescent="0.3">
      <c r="DB3837" s="302" t="str">
        <f t="shared" si="284"/>
        <v>Prosjekt 9</v>
      </c>
    </row>
    <row r="3838" spans="106:106" x14ac:dyDescent="0.3">
      <c r="DB3838" s="302" t="str">
        <f t="shared" si="284"/>
        <v>Prosjekt 9</v>
      </c>
    </row>
    <row r="3839" spans="106:106" x14ac:dyDescent="0.3">
      <c r="DB3839" s="302" t="str">
        <f t="shared" si="284"/>
        <v>Prosjekt 9</v>
      </c>
    </row>
    <row r="3840" spans="106:106" x14ac:dyDescent="0.3">
      <c r="DB3840" s="302" t="str">
        <f t="shared" si="284"/>
        <v>Prosjekt 9</v>
      </c>
    </row>
    <row r="3841" spans="106:106" x14ac:dyDescent="0.3">
      <c r="DB3841" s="302" t="str">
        <f t="shared" si="284"/>
        <v>Prosjekt 9</v>
      </c>
    </row>
    <row r="3842" spans="106:106" x14ac:dyDescent="0.3">
      <c r="DB3842" s="302" t="str">
        <f t="shared" si="284"/>
        <v>Prosjekt 9</v>
      </c>
    </row>
    <row r="3843" spans="106:106" x14ac:dyDescent="0.3">
      <c r="DB3843" s="302" t="str">
        <f t="shared" si="284"/>
        <v>Prosjekt 9</v>
      </c>
    </row>
    <row r="3844" spans="106:106" x14ac:dyDescent="0.3">
      <c r="DB3844" s="302" t="str">
        <f t="shared" si="284"/>
        <v>Prosjekt 9</v>
      </c>
    </row>
    <row r="3845" spans="106:106" x14ac:dyDescent="0.3">
      <c r="DB3845" s="302" t="str">
        <f t="shared" ref="DB3845:DB3908" si="285">IF(CY3845="",DB3844,_xlfn.CONCAT($CY$2," ",CY3845))</f>
        <v>Prosjekt 9</v>
      </c>
    </row>
    <row r="3846" spans="106:106" x14ac:dyDescent="0.3">
      <c r="DB3846" s="302" t="str">
        <f t="shared" si="285"/>
        <v>Prosjekt 9</v>
      </c>
    </row>
    <row r="3847" spans="106:106" x14ac:dyDescent="0.3">
      <c r="DB3847" s="302" t="str">
        <f t="shared" si="285"/>
        <v>Prosjekt 9</v>
      </c>
    </row>
    <row r="3848" spans="106:106" x14ac:dyDescent="0.3">
      <c r="DB3848" s="302" t="str">
        <f t="shared" si="285"/>
        <v>Prosjekt 9</v>
      </c>
    </row>
    <row r="3849" spans="106:106" x14ac:dyDescent="0.3">
      <c r="DB3849" s="302" t="str">
        <f t="shared" si="285"/>
        <v>Prosjekt 9</v>
      </c>
    </row>
    <row r="3850" spans="106:106" x14ac:dyDescent="0.3">
      <c r="DB3850" s="302" t="str">
        <f t="shared" si="285"/>
        <v>Prosjekt 9</v>
      </c>
    </row>
    <row r="3851" spans="106:106" x14ac:dyDescent="0.3">
      <c r="DB3851" s="302" t="str">
        <f t="shared" si="285"/>
        <v>Prosjekt 9</v>
      </c>
    </row>
    <row r="3852" spans="106:106" x14ac:dyDescent="0.3">
      <c r="DB3852" s="302" t="str">
        <f t="shared" si="285"/>
        <v>Prosjekt 9</v>
      </c>
    </row>
    <row r="3853" spans="106:106" x14ac:dyDescent="0.3">
      <c r="DB3853" s="302" t="str">
        <f t="shared" si="285"/>
        <v>Prosjekt 9</v>
      </c>
    </row>
    <row r="3854" spans="106:106" x14ac:dyDescent="0.3">
      <c r="DB3854" s="302" t="str">
        <f t="shared" si="285"/>
        <v>Prosjekt 9</v>
      </c>
    </row>
    <row r="3855" spans="106:106" x14ac:dyDescent="0.3">
      <c r="DB3855" s="302" t="str">
        <f t="shared" si="285"/>
        <v>Prosjekt 9</v>
      </c>
    </row>
    <row r="3856" spans="106:106" x14ac:dyDescent="0.3">
      <c r="DB3856" s="302" t="str">
        <f t="shared" si="285"/>
        <v>Prosjekt 9</v>
      </c>
    </row>
    <row r="3857" spans="106:106" x14ac:dyDescent="0.3">
      <c r="DB3857" s="302" t="str">
        <f t="shared" si="285"/>
        <v>Prosjekt 9</v>
      </c>
    </row>
    <row r="3858" spans="106:106" x14ac:dyDescent="0.3">
      <c r="DB3858" s="302" t="str">
        <f t="shared" si="285"/>
        <v>Prosjekt 9</v>
      </c>
    </row>
    <row r="3859" spans="106:106" x14ac:dyDescent="0.3">
      <c r="DB3859" s="302" t="str">
        <f t="shared" si="285"/>
        <v>Prosjekt 9</v>
      </c>
    </row>
    <row r="3860" spans="106:106" x14ac:dyDescent="0.3">
      <c r="DB3860" s="302" t="str">
        <f t="shared" si="285"/>
        <v>Prosjekt 9</v>
      </c>
    </row>
    <row r="3861" spans="106:106" x14ac:dyDescent="0.3">
      <c r="DB3861" s="302" t="str">
        <f t="shared" si="285"/>
        <v>Prosjekt 9</v>
      </c>
    </row>
    <row r="3862" spans="106:106" x14ac:dyDescent="0.3">
      <c r="DB3862" s="302" t="str">
        <f t="shared" si="285"/>
        <v>Prosjekt 9</v>
      </c>
    </row>
    <row r="3863" spans="106:106" x14ac:dyDescent="0.3">
      <c r="DB3863" s="302" t="str">
        <f t="shared" si="285"/>
        <v>Prosjekt 9</v>
      </c>
    </row>
    <row r="3864" spans="106:106" x14ac:dyDescent="0.3">
      <c r="DB3864" s="302" t="str">
        <f t="shared" si="285"/>
        <v>Prosjekt 9</v>
      </c>
    </row>
    <row r="3865" spans="106:106" x14ac:dyDescent="0.3">
      <c r="DB3865" s="302" t="str">
        <f t="shared" si="285"/>
        <v>Prosjekt 9</v>
      </c>
    </row>
    <row r="3866" spans="106:106" x14ac:dyDescent="0.3">
      <c r="DB3866" s="302" t="str">
        <f t="shared" si="285"/>
        <v>Prosjekt 9</v>
      </c>
    </row>
    <row r="3867" spans="106:106" x14ac:dyDescent="0.3">
      <c r="DB3867" s="302" t="str">
        <f t="shared" si="285"/>
        <v>Prosjekt 9</v>
      </c>
    </row>
    <row r="3868" spans="106:106" x14ac:dyDescent="0.3">
      <c r="DB3868" s="302" t="str">
        <f t="shared" si="285"/>
        <v>Prosjekt 9</v>
      </c>
    </row>
    <row r="3869" spans="106:106" x14ac:dyDescent="0.3">
      <c r="DB3869" s="302" t="str">
        <f t="shared" si="285"/>
        <v>Prosjekt 9</v>
      </c>
    </row>
    <row r="3870" spans="106:106" x14ac:dyDescent="0.3">
      <c r="DB3870" s="302" t="str">
        <f t="shared" si="285"/>
        <v>Prosjekt 9</v>
      </c>
    </row>
    <row r="3871" spans="106:106" x14ac:dyDescent="0.3">
      <c r="DB3871" s="302" t="str">
        <f t="shared" si="285"/>
        <v>Prosjekt 9</v>
      </c>
    </row>
    <row r="3872" spans="106:106" x14ac:dyDescent="0.3">
      <c r="DB3872" s="302" t="str">
        <f t="shared" si="285"/>
        <v>Prosjekt 9</v>
      </c>
    </row>
    <row r="3873" spans="106:106" x14ac:dyDescent="0.3">
      <c r="DB3873" s="302" t="str">
        <f t="shared" si="285"/>
        <v>Prosjekt 9</v>
      </c>
    </row>
    <row r="3874" spans="106:106" x14ac:dyDescent="0.3">
      <c r="DB3874" s="302" t="str">
        <f t="shared" si="285"/>
        <v>Prosjekt 9</v>
      </c>
    </row>
    <row r="3875" spans="106:106" x14ac:dyDescent="0.3">
      <c r="DB3875" s="302" t="str">
        <f t="shared" si="285"/>
        <v>Prosjekt 9</v>
      </c>
    </row>
    <row r="3876" spans="106:106" x14ac:dyDescent="0.3">
      <c r="DB3876" s="302" t="str">
        <f t="shared" si="285"/>
        <v>Prosjekt 9</v>
      </c>
    </row>
    <row r="3877" spans="106:106" x14ac:dyDescent="0.3">
      <c r="DB3877" s="302" t="str">
        <f t="shared" si="285"/>
        <v>Prosjekt 9</v>
      </c>
    </row>
    <row r="3878" spans="106:106" x14ac:dyDescent="0.3">
      <c r="DB3878" s="302" t="str">
        <f t="shared" si="285"/>
        <v>Prosjekt 9</v>
      </c>
    </row>
    <row r="3879" spans="106:106" x14ac:dyDescent="0.3">
      <c r="DB3879" s="302" t="str">
        <f t="shared" si="285"/>
        <v>Prosjekt 9</v>
      </c>
    </row>
    <row r="3880" spans="106:106" x14ac:dyDescent="0.3">
      <c r="DB3880" s="302" t="str">
        <f t="shared" si="285"/>
        <v>Prosjekt 9</v>
      </c>
    </row>
    <row r="3881" spans="106:106" x14ac:dyDescent="0.3">
      <c r="DB3881" s="302" t="str">
        <f t="shared" si="285"/>
        <v>Prosjekt 9</v>
      </c>
    </row>
    <row r="3882" spans="106:106" x14ac:dyDescent="0.3">
      <c r="DB3882" s="302" t="str">
        <f t="shared" si="285"/>
        <v>Prosjekt 9</v>
      </c>
    </row>
    <row r="3883" spans="106:106" x14ac:dyDescent="0.3">
      <c r="DB3883" s="302" t="str">
        <f t="shared" si="285"/>
        <v>Prosjekt 9</v>
      </c>
    </row>
    <row r="3884" spans="106:106" x14ac:dyDescent="0.3">
      <c r="DB3884" s="302" t="str">
        <f t="shared" si="285"/>
        <v>Prosjekt 9</v>
      </c>
    </row>
    <row r="3885" spans="106:106" x14ac:dyDescent="0.3">
      <c r="DB3885" s="302" t="str">
        <f t="shared" si="285"/>
        <v>Prosjekt 9</v>
      </c>
    </row>
    <row r="3886" spans="106:106" x14ac:dyDescent="0.3">
      <c r="DB3886" s="302" t="str">
        <f t="shared" si="285"/>
        <v>Prosjekt 9</v>
      </c>
    </row>
    <row r="3887" spans="106:106" x14ac:dyDescent="0.3">
      <c r="DB3887" s="302" t="str">
        <f t="shared" si="285"/>
        <v>Prosjekt 9</v>
      </c>
    </row>
    <row r="3888" spans="106:106" x14ac:dyDescent="0.3">
      <c r="DB3888" s="302" t="str">
        <f t="shared" si="285"/>
        <v>Prosjekt 9</v>
      </c>
    </row>
    <row r="3889" spans="106:106" x14ac:dyDescent="0.3">
      <c r="DB3889" s="302" t="str">
        <f t="shared" si="285"/>
        <v>Prosjekt 9</v>
      </c>
    </row>
    <row r="3890" spans="106:106" x14ac:dyDescent="0.3">
      <c r="DB3890" s="302" t="str">
        <f t="shared" si="285"/>
        <v>Prosjekt 9</v>
      </c>
    </row>
    <row r="3891" spans="106:106" x14ac:dyDescent="0.3">
      <c r="DB3891" s="302" t="str">
        <f t="shared" si="285"/>
        <v>Prosjekt 9</v>
      </c>
    </row>
    <row r="3892" spans="106:106" x14ac:dyDescent="0.3">
      <c r="DB3892" s="302" t="str">
        <f t="shared" si="285"/>
        <v>Prosjekt 9</v>
      </c>
    </row>
    <row r="3893" spans="106:106" x14ac:dyDescent="0.3">
      <c r="DB3893" s="302" t="str">
        <f t="shared" si="285"/>
        <v>Prosjekt 9</v>
      </c>
    </row>
    <row r="3894" spans="106:106" x14ac:dyDescent="0.3">
      <c r="DB3894" s="302" t="str">
        <f t="shared" si="285"/>
        <v>Prosjekt 9</v>
      </c>
    </row>
    <row r="3895" spans="106:106" x14ac:dyDescent="0.3">
      <c r="DB3895" s="302" t="str">
        <f t="shared" si="285"/>
        <v>Prosjekt 9</v>
      </c>
    </row>
    <row r="3896" spans="106:106" x14ac:dyDescent="0.3">
      <c r="DB3896" s="302" t="str">
        <f t="shared" si="285"/>
        <v>Prosjekt 9</v>
      </c>
    </row>
    <row r="3897" spans="106:106" x14ac:dyDescent="0.3">
      <c r="DB3897" s="302" t="str">
        <f t="shared" si="285"/>
        <v>Prosjekt 9</v>
      </c>
    </row>
    <row r="3898" spans="106:106" x14ac:dyDescent="0.3">
      <c r="DB3898" s="302" t="str">
        <f t="shared" si="285"/>
        <v>Prosjekt 9</v>
      </c>
    </row>
    <row r="3899" spans="106:106" x14ac:dyDescent="0.3">
      <c r="DB3899" s="302" t="str">
        <f t="shared" si="285"/>
        <v>Prosjekt 9</v>
      </c>
    </row>
    <row r="3900" spans="106:106" x14ac:dyDescent="0.3">
      <c r="DB3900" s="302" t="str">
        <f t="shared" si="285"/>
        <v>Prosjekt 9</v>
      </c>
    </row>
    <row r="3901" spans="106:106" x14ac:dyDescent="0.3">
      <c r="DB3901" s="302" t="str">
        <f t="shared" si="285"/>
        <v>Prosjekt 9</v>
      </c>
    </row>
    <row r="3902" spans="106:106" x14ac:dyDescent="0.3">
      <c r="DB3902" s="302" t="str">
        <f t="shared" si="285"/>
        <v>Prosjekt 9</v>
      </c>
    </row>
    <row r="3903" spans="106:106" x14ac:dyDescent="0.3">
      <c r="DB3903" s="302" t="str">
        <f t="shared" si="285"/>
        <v>Prosjekt 9</v>
      </c>
    </row>
    <row r="3904" spans="106:106" x14ac:dyDescent="0.3">
      <c r="DB3904" s="302" t="str">
        <f t="shared" si="285"/>
        <v>Prosjekt 9</v>
      </c>
    </row>
    <row r="3905" spans="106:106" x14ac:dyDescent="0.3">
      <c r="DB3905" s="302" t="str">
        <f t="shared" si="285"/>
        <v>Prosjekt 9</v>
      </c>
    </row>
    <row r="3906" spans="106:106" x14ac:dyDescent="0.3">
      <c r="DB3906" s="302" t="str">
        <f t="shared" si="285"/>
        <v>Prosjekt 9</v>
      </c>
    </row>
    <row r="3907" spans="106:106" x14ac:dyDescent="0.3">
      <c r="DB3907" s="302" t="str">
        <f t="shared" si="285"/>
        <v>Prosjekt 9</v>
      </c>
    </row>
    <row r="3908" spans="106:106" x14ac:dyDescent="0.3">
      <c r="DB3908" s="302" t="str">
        <f t="shared" si="285"/>
        <v>Prosjekt 9</v>
      </c>
    </row>
    <row r="3909" spans="106:106" x14ac:dyDescent="0.3">
      <c r="DB3909" s="302" t="str">
        <f t="shared" ref="DB3909:DB3972" si="286">IF(CY3909="",DB3908,_xlfn.CONCAT($CY$2," ",CY3909))</f>
        <v>Prosjekt 9</v>
      </c>
    </row>
    <row r="3910" spans="106:106" x14ac:dyDescent="0.3">
      <c r="DB3910" s="302" t="str">
        <f t="shared" si="286"/>
        <v>Prosjekt 9</v>
      </c>
    </row>
    <row r="3911" spans="106:106" x14ac:dyDescent="0.3">
      <c r="DB3911" s="302" t="str">
        <f t="shared" si="286"/>
        <v>Prosjekt 9</v>
      </c>
    </row>
    <row r="3912" spans="106:106" x14ac:dyDescent="0.3">
      <c r="DB3912" s="302" t="str">
        <f t="shared" si="286"/>
        <v>Prosjekt 9</v>
      </c>
    </row>
    <row r="3913" spans="106:106" x14ac:dyDescent="0.3">
      <c r="DB3913" s="302" t="str">
        <f t="shared" si="286"/>
        <v>Prosjekt 9</v>
      </c>
    </row>
    <row r="3914" spans="106:106" x14ac:dyDescent="0.3">
      <c r="DB3914" s="302" t="str">
        <f t="shared" si="286"/>
        <v>Prosjekt 9</v>
      </c>
    </row>
    <row r="3915" spans="106:106" x14ac:dyDescent="0.3">
      <c r="DB3915" s="302" t="str">
        <f t="shared" si="286"/>
        <v>Prosjekt 9</v>
      </c>
    </row>
    <row r="3916" spans="106:106" x14ac:dyDescent="0.3">
      <c r="DB3916" s="302" t="str">
        <f t="shared" si="286"/>
        <v>Prosjekt 9</v>
      </c>
    </row>
    <row r="3917" spans="106:106" x14ac:dyDescent="0.3">
      <c r="DB3917" s="302" t="str">
        <f t="shared" si="286"/>
        <v>Prosjekt 9</v>
      </c>
    </row>
    <row r="3918" spans="106:106" x14ac:dyDescent="0.3">
      <c r="DB3918" s="302" t="str">
        <f t="shared" si="286"/>
        <v>Prosjekt 9</v>
      </c>
    </row>
    <row r="3919" spans="106:106" x14ac:dyDescent="0.3">
      <c r="DB3919" s="302" t="str">
        <f t="shared" si="286"/>
        <v>Prosjekt 9</v>
      </c>
    </row>
    <row r="3920" spans="106:106" x14ac:dyDescent="0.3">
      <c r="DB3920" s="302" t="str">
        <f t="shared" si="286"/>
        <v>Prosjekt 9</v>
      </c>
    </row>
    <row r="3921" spans="106:106" x14ac:dyDescent="0.3">
      <c r="DB3921" s="302" t="str">
        <f t="shared" si="286"/>
        <v>Prosjekt 9</v>
      </c>
    </row>
    <row r="3922" spans="106:106" x14ac:dyDescent="0.3">
      <c r="DB3922" s="302" t="str">
        <f t="shared" si="286"/>
        <v>Prosjekt 9</v>
      </c>
    </row>
    <row r="3923" spans="106:106" x14ac:dyDescent="0.3">
      <c r="DB3923" s="302" t="str">
        <f t="shared" si="286"/>
        <v>Prosjekt 9</v>
      </c>
    </row>
    <row r="3924" spans="106:106" x14ac:dyDescent="0.3">
      <c r="DB3924" s="302" t="str">
        <f t="shared" si="286"/>
        <v>Prosjekt 9</v>
      </c>
    </row>
    <row r="3925" spans="106:106" x14ac:dyDescent="0.3">
      <c r="DB3925" s="302" t="str">
        <f t="shared" si="286"/>
        <v>Prosjekt 9</v>
      </c>
    </row>
    <row r="3926" spans="106:106" x14ac:dyDescent="0.3">
      <c r="DB3926" s="302" t="str">
        <f t="shared" si="286"/>
        <v>Prosjekt 9</v>
      </c>
    </row>
    <row r="3927" spans="106:106" x14ac:dyDescent="0.3">
      <c r="DB3927" s="302" t="str">
        <f t="shared" si="286"/>
        <v>Prosjekt 9</v>
      </c>
    </row>
    <row r="3928" spans="106:106" x14ac:dyDescent="0.3">
      <c r="DB3928" s="302" t="str">
        <f t="shared" si="286"/>
        <v>Prosjekt 9</v>
      </c>
    </row>
    <row r="3929" spans="106:106" x14ac:dyDescent="0.3">
      <c r="DB3929" s="302" t="str">
        <f t="shared" si="286"/>
        <v>Prosjekt 9</v>
      </c>
    </row>
    <row r="3930" spans="106:106" x14ac:dyDescent="0.3">
      <c r="DB3930" s="302" t="str">
        <f t="shared" si="286"/>
        <v>Prosjekt 9</v>
      </c>
    </row>
    <row r="3931" spans="106:106" x14ac:dyDescent="0.3">
      <c r="DB3931" s="302" t="str">
        <f t="shared" si="286"/>
        <v>Prosjekt 9</v>
      </c>
    </row>
    <row r="3932" spans="106:106" x14ac:dyDescent="0.3">
      <c r="DB3932" s="302" t="str">
        <f t="shared" si="286"/>
        <v>Prosjekt 9</v>
      </c>
    </row>
    <row r="3933" spans="106:106" x14ac:dyDescent="0.3">
      <c r="DB3933" s="302" t="str">
        <f t="shared" si="286"/>
        <v>Prosjekt 9</v>
      </c>
    </row>
    <row r="3934" spans="106:106" x14ac:dyDescent="0.3">
      <c r="DB3934" s="302" t="str">
        <f t="shared" si="286"/>
        <v>Prosjekt 9</v>
      </c>
    </row>
    <row r="3935" spans="106:106" x14ac:dyDescent="0.3">
      <c r="DB3935" s="302" t="str">
        <f t="shared" si="286"/>
        <v>Prosjekt 9</v>
      </c>
    </row>
    <row r="3936" spans="106:106" x14ac:dyDescent="0.3">
      <c r="DB3936" s="302" t="str">
        <f t="shared" si="286"/>
        <v>Prosjekt 9</v>
      </c>
    </row>
    <row r="3937" spans="106:106" x14ac:dyDescent="0.3">
      <c r="DB3937" s="302" t="str">
        <f t="shared" si="286"/>
        <v>Prosjekt 9</v>
      </c>
    </row>
    <row r="3938" spans="106:106" x14ac:dyDescent="0.3">
      <c r="DB3938" s="302" t="str">
        <f t="shared" si="286"/>
        <v>Prosjekt 9</v>
      </c>
    </row>
    <row r="3939" spans="106:106" x14ac:dyDescent="0.3">
      <c r="DB3939" s="302" t="str">
        <f t="shared" si="286"/>
        <v>Prosjekt 9</v>
      </c>
    </row>
    <row r="3940" spans="106:106" x14ac:dyDescent="0.3">
      <c r="DB3940" s="302" t="str">
        <f t="shared" si="286"/>
        <v>Prosjekt 9</v>
      </c>
    </row>
    <row r="3941" spans="106:106" x14ac:dyDescent="0.3">
      <c r="DB3941" s="302" t="str">
        <f t="shared" si="286"/>
        <v>Prosjekt 9</v>
      </c>
    </row>
    <row r="3942" spans="106:106" x14ac:dyDescent="0.3">
      <c r="DB3942" s="302" t="str">
        <f t="shared" si="286"/>
        <v>Prosjekt 9</v>
      </c>
    </row>
    <row r="3943" spans="106:106" x14ac:dyDescent="0.3">
      <c r="DB3943" s="302" t="str">
        <f t="shared" si="286"/>
        <v>Prosjekt 9</v>
      </c>
    </row>
    <row r="3944" spans="106:106" x14ac:dyDescent="0.3">
      <c r="DB3944" s="302" t="str">
        <f t="shared" si="286"/>
        <v>Prosjekt 9</v>
      </c>
    </row>
    <row r="3945" spans="106:106" x14ac:dyDescent="0.3">
      <c r="DB3945" s="302" t="str">
        <f t="shared" si="286"/>
        <v>Prosjekt 9</v>
      </c>
    </row>
    <row r="3946" spans="106:106" x14ac:dyDescent="0.3">
      <c r="DB3946" s="302" t="str">
        <f t="shared" si="286"/>
        <v>Prosjekt 9</v>
      </c>
    </row>
    <row r="3947" spans="106:106" x14ac:dyDescent="0.3">
      <c r="DB3947" s="302" t="str">
        <f t="shared" si="286"/>
        <v>Prosjekt 9</v>
      </c>
    </row>
    <row r="3948" spans="106:106" x14ac:dyDescent="0.3">
      <c r="DB3948" s="302" t="str">
        <f t="shared" si="286"/>
        <v>Prosjekt 9</v>
      </c>
    </row>
    <row r="3949" spans="106:106" x14ac:dyDescent="0.3">
      <c r="DB3949" s="302" t="str">
        <f t="shared" si="286"/>
        <v>Prosjekt 9</v>
      </c>
    </row>
    <row r="3950" spans="106:106" x14ac:dyDescent="0.3">
      <c r="DB3950" s="302" t="str">
        <f t="shared" si="286"/>
        <v>Prosjekt 9</v>
      </c>
    </row>
    <row r="3951" spans="106:106" x14ac:dyDescent="0.3">
      <c r="DB3951" s="302" t="str">
        <f t="shared" si="286"/>
        <v>Prosjekt 9</v>
      </c>
    </row>
    <row r="3952" spans="106:106" x14ac:dyDescent="0.3">
      <c r="DB3952" s="302" t="str">
        <f t="shared" si="286"/>
        <v>Prosjekt 9</v>
      </c>
    </row>
    <row r="3953" spans="106:106" x14ac:dyDescent="0.3">
      <c r="DB3953" s="302" t="str">
        <f t="shared" si="286"/>
        <v>Prosjekt 9</v>
      </c>
    </row>
    <row r="3954" spans="106:106" x14ac:dyDescent="0.3">
      <c r="DB3954" s="302" t="str">
        <f t="shared" si="286"/>
        <v>Prosjekt 9</v>
      </c>
    </row>
    <row r="3955" spans="106:106" x14ac:dyDescent="0.3">
      <c r="DB3955" s="302" t="str">
        <f t="shared" si="286"/>
        <v>Prosjekt 9</v>
      </c>
    </row>
    <row r="3956" spans="106:106" x14ac:dyDescent="0.3">
      <c r="DB3956" s="302" t="str">
        <f t="shared" si="286"/>
        <v>Prosjekt 9</v>
      </c>
    </row>
    <row r="3957" spans="106:106" x14ac:dyDescent="0.3">
      <c r="DB3957" s="302" t="str">
        <f t="shared" si="286"/>
        <v>Prosjekt 9</v>
      </c>
    </row>
    <row r="3958" spans="106:106" x14ac:dyDescent="0.3">
      <c r="DB3958" s="302" t="str">
        <f t="shared" si="286"/>
        <v>Prosjekt 9</v>
      </c>
    </row>
    <row r="3959" spans="106:106" x14ac:dyDescent="0.3">
      <c r="DB3959" s="302" t="str">
        <f t="shared" si="286"/>
        <v>Prosjekt 9</v>
      </c>
    </row>
    <row r="3960" spans="106:106" x14ac:dyDescent="0.3">
      <c r="DB3960" s="302" t="str">
        <f t="shared" si="286"/>
        <v>Prosjekt 9</v>
      </c>
    </row>
    <row r="3961" spans="106:106" x14ac:dyDescent="0.3">
      <c r="DB3961" s="302" t="str">
        <f t="shared" si="286"/>
        <v>Prosjekt 9</v>
      </c>
    </row>
    <row r="3962" spans="106:106" x14ac:dyDescent="0.3">
      <c r="DB3962" s="302" t="str">
        <f t="shared" si="286"/>
        <v>Prosjekt 9</v>
      </c>
    </row>
    <row r="3963" spans="106:106" x14ac:dyDescent="0.3">
      <c r="DB3963" s="302" t="str">
        <f t="shared" si="286"/>
        <v>Prosjekt 9</v>
      </c>
    </row>
    <row r="3964" spans="106:106" x14ac:dyDescent="0.3">
      <c r="DB3964" s="302" t="str">
        <f t="shared" si="286"/>
        <v>Prosjekt 9</v>
      </c>
    </row>
    <row r="3965" spans="106:106" x14ac:dyDescent="0.3">
      <c r="DB3965" s="302" t="str">
        <f t="shared" si="286"/>
        <v>Prosjekt 9</v>
      </c>
    </row>
    <row r="3966" spans="106:106" x14ac:dyDescent="0.3">
      <c r="DB3966" s="302" t="str">
        <f t="shared" si="286"/>
        <v>Prosjekt 9</v>
      </c>
    </row>
    <row r="3967" spans="106:106" x14ac:dyDescent="0.3">
      <c r="DB3967" s="302" t="str">
        <f t="shared" si="286"/>
        <v>Prosjekt 9</v>
      </c>
    </row>
    <row r="3968" spans="106:106" x14ac:dyDescent="0.3">
      <c r="DB3968" s="302" t="str">
        <f t="shared" si="286"/>
        <v>Prosjekt 9</v>
      </c>
    </row>
    <row r="3969" spans="106:106" x14ac:dyDescent="0.3">
      <c r="DB3969" s="302" t="str">
        <f t="shared" si="286"/>
        <v>Prosjekt 9</v>
      </c>
    </row>
    <row r="3970" spans="106:106" x14ac:dyDescent="0.3">
      <c r="DB3970" s="302" t="str">
        <f t="shared" si="286"/>
        <v>Prosjekt 9</v>
      </c>
    </row>
    <row r="3971" spans="106:106" x14ac:dyDescent="0.3">
      <c r="DB3971" s="302" t="str">
        <f t="shared" si="286"/>
        <v>Prosjekt 9</v>
      </c>
    </row>
    <row r="3972" spans="106:106" x14ac:dyDescent="0.3">
      <c r="DB3972" s="302" t="str">
        <f t="shared" si="286"/>
        <v>Prosjekt 9</v>
      </c>
    </row>
    <row r="3973" spans="106:106" x14ac:dyDescent="0.3">
      <c r="DB3973" s="302" t="str">
        <f t="shared" ref="DB3973:DB4036" si="287">IF(CY3973="",DB3972,_xlfn.CONCAT($CY$2," ",CY3973))</f>
        <v>Prosjekt 9</v>
      </c>
    </row>
    <row r="3974" spans="106:106" x14ac:dyDescent="0.3">
      <c r="DB3974" s="302" t="str">
        <f t="shared" si="287"/>
        <v>Prosjekt 9</v>
      </c>
    </row>
    <row r="3975" spans="106:106" x14ac:dyDescent="0.3">
      <c r="DB3975" s="302" t="str">
        <f t="shared" si="287"/>
        <v>Prosjekt 9</v>
      </c>
    </row>
    <row r="3976" spans="106:106" x14ac:dyDescent="0.3">
      <c r="DB3976" s="302" t="str">
        <f t="shared" si="287"/>
        <v>Prosjekt 9</v>
      </c>
    </row>
    <row r="3977" spans="106:106" x14ac:dyDescent="0.3">
      <c r="DB3977" s="302" t="str">
        <f t="shared" si="287"/>
        <v>Prosjekt 9</v>
      </c>
    </row>
    <row r="3978" spans="106:106" x14ac:dyDescent="0.3">
      <c r="DB3978" s="302" t="str">
        <f t="shared" si="287"/>
        <v>Prosjekt 9</v>
      </c>
    </row>
    <row r="3979" spans="106:106" x14ac:dyDescent="0.3">
      <c r="DB3979" s="302" t="str">
        <f t="shared" si="287"/>
        <v>Prosjekt 9</v>
      </c>
    </row>
    <row r="3980" spans="106:106" x14ac:dyDescent="0.3">
      <c r="DB3980" s="302" t="str">
        <f t="shared" si="287"/>
        <v>Prosjekt 9</v>
      </c>
    </row>
    <row r="3981" spans="106:106" x14ac:dyDescent="0.3">
      <c r="DB3981" s="302" t="str">
        <f t="shared" si="287"/>
        <v>Prosjekt 9</v>
      </c>
    </row>
    <row r="3982" spans="106:106" x14ac:dyDescent="0.3">
      <c r="DB3982" s="302" t="str">
        <f t="shared" si="287"/>
        <v>Prosjekt 9</v>
      </c>
    </row>
    <row r="3983" spans="106:106" x14ac:dyDescent="0.3">
      <c r="DB3983" s="302" t="str">
        <f t="shared" si="287"/>
        <v>Prosjekt 9</v>
      </c>
    </row>
    <row r="3984" spans="106:106" x14ac:dyDescent="0.3">
      <c r="DB3984" s="302" t="str">
        <f t="shared" si="287"/>
        <v>Prosjekt 9</v>
      </c>
    </row>
    <row r="3985" spans="106:106" x14ac:dyDescent="0.3">
      <c r="DB3985" s="302" t="str">
        <f t="shared" si="287"/>
        <v>Prosjekt 9</v>
      </c>
    </row>
    <row r="3986" spans="106:106" x14ac:dyDescent="0.3">
      <c r="DB3986" s="302" t="str">
        <f t="shared" si="287"/>
        <v>Prosjekt 9</v>
      </c>
    </row>
    <row r="3987" spans="106:106" x14ac:dyDescent="0.3">
      <c r="DB3987" s="302" t="str">
        <f t="shared" si="287"/>
        <v>Prosjekt 9</v>
      </c>
    </row>
    <row r="3988" spans="106:106" x14ac:dyDescent="0.3">
      <c r="DB3988" s="302" t="str">
        <f t="shared" si="287"/>
        <v>Prosjekt 9</v>
      </c>
    </row>
    <row r="3989" spans="106:106" x14ac:dyDescent="0.3">
      <c r="DB3989" s="302" t="str">
        <f t="shared" si="287"/>
        <v>Prosjekt 9</v>
      </c>
    </row>
    <row r="3990" spans="106:106" x14ac:dyDescent="0.3">
      <c r="DB3990" s="302" t="str">
        <f t="shared" si="287"/>
        <v>Prosjekt 9</v>
      </c>
    </row>
    <row r="3991" spans="106:106" x14ac:dyDescent="0.3">
      <c r="DB3991" s="302" t="str">
        <f t="shared" si="287"/>
        <v>Prosjekt 9</v>
      </c>
    </row>
    <row r="3992" spans="106:106" x14ac:dyDescent="0.3">
      <c r="DB3992" s="302" t="str">
        <f t="shared" si="287"/>
        <v>Prosjekt 9</v>
      </c>
    </row>
    <row r="3993" spans="106:106" x14ac:dyDescent="0.3">
      <c r="DB3993" s="302" t="str">
        <f t="shared" si="287"/>
        <v>Prosjekt 9</v>
      </c>
    </row>
    <row r="3994" spans="106:106" x14ac:dyDescent="0.3">
      <c r="DB3994" s="302" t="str">
        <f t="shared" si="287"/>
        <v>Prosjekt 9</v>
      </c>
    </row>
    <row r="3995" spans="106:106" x14ac:dyDescent="0.3">
      <c r="DB3995" s="302" t="str">
        <f t="shared" si="287"/>
        <v>Prosjekt 9</v>
      </c>
    </row>
    <row r="3996" spans="106:106" x14ac:dyDescent="0.3">
      <c r="DB3996" s="302" t="str">
        <f t="shared" si="287"/>
        <v>Prosjekt 9</v>
      </c>
    </row>
    <row r="3997" spans="106:106" x14ac:dyDescent="0.3">
      <c r="DB3997" s="302" t="str">
        <f t="shared" si="287"/>
        <v>Prosjekt 9</v>
      </c>
    </row>
    <row r="3998" spans="106:106" x14ac:dyDescent="0.3">
      <c r="DB3998" s="302" t="str">
        <f t="shared" si="287"/>
        <v>Prosjekt 9</v>
      </c>
    </row>
    <row r="3999" spans="106:106" x14ac:dyDescent="0.3">
      <c r="DB3999" s="302" t="str">
        <f t="shared" si="287"/>
        <v>Prosjekt 9</v>
      </c>
    </row>
    <row r="4000" spans="106:106" x14ac:dyDescent="0.3">
      <c r="DB4000" s="302" t="str">
        <f t="shared" si="287"/>
        <v>Prosjekt 9</v>
      </c>
    </row>
    <row r="4001" spans="106:106" x14ac:dyDescent="0.3">
      <c r="DB4001" s="302" t="str">
        <f t="shared" si="287"/>
        <v>Prosjekt 9</v>
      </c>
    </row>
    <row r="4002" spans="106:106" x14ac:dyDescent="0.3">
      <c r="DB4002" s="302" t="str">
        <f t="shared" si="287"/>
        <v>Prosjekt 9</v>
      </c>
    </row>
    <row r="4003" spans="106:106" x14ac:dyDescent="0.3">
      <c r="DB4003" s="302" t="str">
        <f t="shared" si="287"/>
        <v>Prosjekt 9</v>
      </c>
    </row>
    <row r="4004" spans="106:106" x14ac:dyDescent="0.3">
      <c r="DB4004" s="302" t="str">
        <f t="shared" si="287"/>
        <v>Prosjekt 9</v>
      </c>
    </row>
    <row r="4005" spans="106:106" x14ac:dyDescent="0.3">
      <c r="DB4005" s="302" t="str">
        <f t="shared" si="287"/>
        <v>Prosjekt 9</v>
      </c>
    </row>
    <row r="4006" spans="106:106" x14ac:dyDescent="0.3">
      <c r="DB4006" s="302" t="str">
        <f t="shared" si="287"/>
        <v>Prosjekt 9</v>
      </c>
    </row>
    <row r="4007" spans="106:106" x14ac:dyDescent="0.3">
      <c r="DB4007" s="302" t="str">
        <f t="shared" si="287"/>
        <v>Prosjekt 9</v>
      </c>
    </row>
    <row r="4008" spans="106:106" x14ac:dyDescent="0.3">
      <c r="DB4008" s="302" t="str">
        <f t="shared" si="287"/>
        <v>Prosjekt 9</v>
      </c>
    </row>
    <row r="4009" spans="106:106" x14ac:dyDescent="0.3">
      <c r="DB4009" s="302" t="str">
        <f t="shared" si="287"/>
        <v>Prosjekt 9</v>
      </c>
    </row>
    <row r="4010" spans="106:106" x14ac:dyDescent="0.3">
      <c r="DB4010" s="302" t="str">
        <f t="shared" si="287"/>
        <v>Prosjekt 9</v>
      </c>
    </row>
    <row r="4011" spans="106:106" x14ac:dyDescent="0.3">
      <c r="DB4011" s="302" t="str">
        <f t="shared" si="287"/>
        <v>Prosjekt 9</v>
      </c>
    </row>
    <row r="4012" spans="106:106" x14ac:dyDescent="0.3">
      <c r="DB4012" s="302" t="str">
        <f t="shared" si="287"/>
        <v>Prosjekt 9</v>
      </c>
    </row>
    <row r="4013" spans="106:106" x14ac:dyDescent="0.3">
      <c r="DB4013" s="302" t="str">
        <f t="shared" si="287"/>
        <v>Prosjekt 9</v>
      </c>
    </row>
    <row r="4014" spans="106:106" x14ac:dyDescent="0.3">
      <c r="DB4014" s="302" t="str">
        <f t="shared" si="287"/>
        <v>Prosjekt 9</v>
      </c>
    </row>
    <row r="4015" spans="106:106" x14ac:dyDescent="0.3">
      <c r="DB4015" s="302" t="str">
        <f t="shared" si="287"/>
        <v>Prosjekt 9</v>
      </c>
    </row>
    <row r="4016" spans="106:106" x14ac:dyDescent="0.3">
      <c r="DB4016" s="302" t="str">
        <f t="shared" si="287"/>
        <v>Prosjekt 9</v>
      </c>
    </row>
    <row r="4017" spans="106:106" x14ac:dyDescent="0.3">
      <c r="DB4017" s="302" t="str">
        <f t="shared" si="287"/>
        <v>Prosjekt 9</v>
      </c>
    </row>
    <row r="4018" spans="106:106" x14ac:dyDescent="0.3">
      <c r="DB4018" s="302" t="str">
        <f t="shared" si="287"/>
        <v>Prosjekt 9</v>
      </c>
    </row>
    <row r="4019" spans="106:106" x14ac:dyDescent="0.3">
      <c r="DB4019" s="302" t="str">
        <f t="shared" si="287"/>
        <v>Prosjekt 9</v>
      </c>
    </row>
    <row r="4020" spans="106:106" x14ac:dyDescent="0.3">
      <c r="DB4020" s="302" t="str">
        <f t="shared" si="287"/>
        <v>Prosjekt 9</v>
      </c>
    </row>
    <row r="4021" spans="106:106" x14ac:dyDescent="0.3">
      <c r="DB4021" s="302" t="str">
        <f t="shared" si="287"/>
        <v>Prosjekt 9</v>
      </c>
    </row>
    <row r="4022" spans="106:106" x14ac:dyDescent="0.3">
      <c r="DB4022" s="302" t="str">
        <f t="shared" si="287"/>
        <v>Prosjekt 9</v>
      </c>
    </row>
    <row r="4023" spans="106:106" x14ac:dyDescent="0.3">
      <c r="DB4023" s="302" t="str">
        <f t="shared" si="287"/>
        <v>Prosjekt 9</v>
      </c>
    </row>
    <row r="4024" spans="106:106" x14ac:dyDescent="0.3">
      <c r="DB4024" s="302" t="str">
        <f t="shared" si="287"/>
        <v>Prosjekt 9</v>
      </c>
    </row>
    <row r="4025" spans="106:106" x14ac:dyDescent="0.3">
      <c r="DB4025" s="302" t="str">
        <f t="shared" si="287"/>
        <v>Prosjekt 9</v>
      </c>
    </row>
    <row r="4026" spans="106:106" x14ac:dyDescent="0.3">
      <c r="DB4026" s="302" t="str">
        <f t="shared" si="287"/>
        <v>Prosjekt 9</v>
      </c>
    </row>
    <row r="4027" spans="106:106" x14ac:dyDescent="0.3">
      <c r="DB4027" s="302" t="str">
        <f t="shared" si="287"/>
        <v>Prosjekt 9</v>
      </c>
    </row>
    <row r="4028" spans="106:106" x14ac:dyDescent="0.3">
      <c r="DB4028" s="302" t="str">
        <f t="shared" si="287"/>
        <v>Prosjekt 9</v>
      </c>
    </row>
    <row r="4029" spans="106:106" x14ac:dyDescent="0.3">
      <c r="DB4029" s="302" t="str">
        <f t="shared" si="287"/>
        <v>Prosjekt 9</v>
      </c>
    </row>
    <row r="4030" spans="106:106" x14ac:dyDescent="0.3">
      <c r="DB4030" s="302" t="str">
        <f t="shared" si="287"/>
        <v>Prosjekt 9</v>
      </c>
    </row>
    <row r="4031" spans="106:106" x14ac:dyDescent="0.3">
      <c r="DB4031" s="302" t="str">
        <f t="shared" si="287"/>
        <v>Prosjekt 9</v>
      </c>
    </row>
    <row r="4032" spans="106:106" x14ac:dyDescent="0.3">
      <c r="DB4032" s="302" t="str">
        <f t="shared" si="287"/>
        <v>Prosjekt 9</v>
      </c>
    </row>
    <row r="4033" spans="106:106" x14ac:dyDescent="0.3">
      <c r="DB4033" s="302" t="str">
        <f t="shared" si="287"/>
        <v>Prosjekt 9</v>
      </c>
    </row>
    <row r="4034" spans="106:106" x14ac:dyDescent="0.3">
      <c r="DB4034" s="302" t="str">
        <f t="shared" si="287"/>
        <v>Prosjekt 9</v>
      </c>
    </row>
    <row r="4035" spans="106:106" x14ac:dyDescent="0.3">
      <c r="DB4035" s="302" t="str">
        <f t="shared" si="287"/>
        <v>Prosjekt 9</v>
      </c>
    </row>
    <row r="4036" spans="106:106" x14ac:dyDescent="0.3">
      <c r="DB4036" s="302" t="str">
        <f t="shared" si="287"/>
        <v>Prosjekt 9</v>
      </c>
    </row>
    <row r="4037" spans="106:106" x14ac:dyDescent="0.3">
      <c r="DB4037" s="302" t="str">
        <f t="shared" ref="DB4037:DB4100" si="288">IF(CY4037="",DB4036,_xlfn.CONCAT($CY$2," ",CY4037))</f>
        <v>Prosjekt 9</v>
      </c>
    </row>
    <row r="4038" spans="106:106" x14ac:dyDescent="0.3">
      <c r="DB4038" s="302" t="str">
        <f t="shared" si="288"/>
        <v>Prosjekt 9</v>
      </c>
    </row>
    <row r="4039" spans="106:106" x14ac:dyDescent="0.3">
      <c r="DB4039" s="302" t="str">
        <f t="shared" si="288"/>
        <v>Prosjekt 9</v>
      </c>
    </row>
    <row r="4040" spans="106:106" x14ac:dyDescent="0.3">
      <c r="DB4040" s="302" t="str">
        <f t="shared" si="288"/>
        <v>Prosjekt 9</v>
      </c>
    </row>
    <row r="4041" spans="106:106" x14ac:dyDescent="0.3">
      <c r="DB4041" s="302" t="str">
        <f t="shared" si="288"/>
        <v>Prosjekt 9</v>
      </c>
    </row>
    <row r="4042" spans="106:106" x14ac:dyDescent="0.3">
      <c r="DB4042" s="302" t="str">
        <f t="shared" si="288"/>
        <v>Prosjekt 9</v>
      </c>
    </row>
    <row r="4043" spans="106:106" x14ac:dyDescent="0.3">
      <c r="DB4043" s="302" t="str">
        <f t="shared" si="288"/>
        <v>Prosjekt 9</v>
      </c>
    </row>
    <row r="4044" spans="106:106" x14ac:dyDescent="0.3">
      <c r="DB4044" s="302" t="str">
        <f t="shared" si="288"/>
        <v>Prosjekt 9</v>
      </c>
    </row>
    <row r="4045" spans="106:106" x14ac:dyDescent="0.3">
      <c r="DB4045" s="302" t="str">
        <f t="shared" si="288"/>
        <v>Prosjekt 9</v>
      </c>
    </row>
    <row r="4046" spans="106:106" x14ac:dyDescent="0.3">
      <c r="DB4046" s="302" t="str">
        <f t="shared" si="288"/>
        <v>Prosjekt 9</v>
      </c>
    </row>
    <row r="4047" spans="106:106" x14ac:dyDescent="0.3">
      <c r="DB4047" s="302" t="str">
        <f t="shared" si="288"/>
        <v>Prosjekt 9</v>
      </c>
    </row>
    <row r="4048" spans="106:106" x14ac:dyDescent="0.3">
      <c r="DB4048" s="302" t="str">
        <f t="shared" si="288"/>
        <v>Prosjekt 9</v>
      </c>
    </row>
    <row r="4049" spans="106:106" x14ac:dyDescent="0.3">
      <c r="DB4049" s="302" t="str">
        <f t="shared" si="288"/>
        <v>Prosjekt 9</v>
      </c>
    </row>
    <row r="4050" spans="106:106" x14ac:dyDescent="0.3">
      <c r="DB4050" s="302" t="str">
        <f t="shared" si="288"/>
        <v>Prosjekt 9</v>
      </c>
    </row>
    <row r="4051" spans="106:106" x14ac:dyDescent="0.3">
      <c r="DB4051" s="302" t="str">
        <f t="shared" si="288"/>
        <v>Prosjekt 9</v>
      </c>
    </row>
    <row r="4052" spans="106:106" x14ac:dyDescent="0.3">
      <c r="DB4052" s="302" t="str">
        <f t="shared" si="288"/>
        <v>Prosjekt 9</v>
      </c>
    </row>
    <row r="4053" spans="106:106" x14ac:dyDescent="0.3">
      <c r="DB4053" s="302" t="str">
        <f t="shared" si="288"/>
        <v>Prosjekt 9</v>
      </c>
    </row>
    <row r="4054" spans="106:106" x14ac:dyDescent="0.3">
      <c r="DB4054" s="302" t="str">
        <f t="shared" si="288"/>
        <v>Prosjekt 9</v>
      </c>
    </row>
    <row r="4055" spans="106:106" x14ac:dyDescent="0.3">
      <c r="DB4055" s="302" t="str">
        <f t="shared" si="288"/>
        <v>Prosjekt 9</v>
      </c>
    </row>
    <row r="4056" spans="106:106" x14ac:dyDescent="0.3">
      <c r="DB4056" s="302" t="str">
        <f t="shared" si="288"/>
        <v>Prosjekt 9</v>
      </c>
    </row>
    <row r="4057" spans="106:106" x14ac:dyDescent="0.3">
      <c r="DB4057" s="302" t="str">
        <f t="shared" si="288"/>
        <v>Prosjekt 9</v>
      </c>
    </row>
    <row r="4058" spans="106:106" x14ac:dyDescent="0.3">
      <c r="DB4058" s="302" t="str">
        <f t="shared" si="288"/>
        <v>Prosjekt 9</v>
      </c>
    </row>
    <row r="4059" spans="106:106" x14ac:dyDescent="0.3">
      <c r="DB4059" s="302" t="str">
        <f t="shared" si="288"/>
        <v>Prosjekt 9</v>
      </c>
    </row>
    <row r="4060" spans="106:106" x14ac:dyDescent="0.3">
      <c r="DB4060" s="302" t="str">
        <f t="shared" si="288"/>
        <v>Prosjekt 9</v>
      </c>
    </row>
    <row r="4061" spans="106:106" x14ac:dyDescent="0.3">
      <c r="DB4061" s="302" t="str">
        <f t="shared" si="288"/>
        <v>Prosjekt 9</v>
      </c>
    </row>
    <row r="4062" spans="106:106" x14ac:dyDescent="0.3">
      <c r="DB4062" s="302" t="str">
        <f t="shared" si="288"/>
        <v>Prosjekt 9</v>
      </c>
    </row>
    <row r="4063" spans="106:106" x14ac:dyDescent="0.3">
      <c r="DB4063" s="302" t="str">
        <f t="shared" si="288"/>
        <v>Prosjekt 9</v>
      </c>
    </row>
    <row r="4064" spans="106:106" x14ac:dyDescent="0.3">
      <c r="DB4064" s="302" t="str">
        <f t="shared" si="288"/>
        <v>Prosjekt 9</v>
      </c>
    </row>
    <row r="4065" spans="106:106" x14ac:dyDescent="0.3">
      <c r="DB4065" s="302" t="str">
        <f t="shared" si="288"/>
        <v>Prosjekt 9</v>
      </c>
    </row>
    <row r="4066" spans="106:106" x14ac:dyDescent="0.3">
      <c r="DB4066" s="302" t="str">
        <f t="shared" si="288"/>
        <v>Prosjekt 9</v>
      </c>
    </row>
    <row r="4067" spans="106:106" x14ac:dyDescent="0.3">
      <c r="DB4067" s="302" t="str">
        <f t="shared" si="288"/>
        <v>Prosjekt 9</v>
      </c>
    </row>
    <row r="4068" spans="106:106" x14ac:dyDescent="0.3">
      <c r="DB4068" s="302" t="str">
        <f t="shared" si="288"/>
        <v>Prosjekt 9</v>
      </c>
    </row>
    <row r="4069" spans="106:106" x14ac:dyDescent="0.3">
      <c r="DB4069" s="302" t="str">
        <f t="shared" si="288"/>
        <v>Prosjekt 9</v>
      </c>
    </row>
    <row r="4070" spans="106:106" x14ac:dyDescent="0.3">
      <c r="DB4070" s="302" t="str">
        <f t="shared" si="288"/>
        <v>Prosjekt 9</v>
      </c>
    </row>
    <row r="4071" spans="106:106" x14ac:dyDescent="0.3">
      <c r="DB4071" s="302" t="str">
        <f t="shared" si="288"/>
        <v>Prosjekt 9</v>
      </c>
    </row>
    <row r="4072" spans="106:106" x14ac:dyDescent="0.3">
      <c r="DB4072" s="302" t="str">
        <f t="shared" si="288"/>
        <v>Prosjekt 9</v>
      </c>
    </row>
    <row r="4073" spans="106:106" x14ac:dyDescent="0.3">
      <c r="DB4073" s="302" t="str">
        <f t="shared" si="288"/>
        <v>Prosjekt 9</v>
      </c>
    </row>
    <row r="4074" spans="106:106" x14ac:dyDescent="0.3">
      <c r="DB4074" s="302" t="str">
        <f t="shared" si="288"/>
        <v>Prosjekt 9</v>
      </c>
    </row>
    <row r="4075" spans="106:106" x14ac:dyDescent="0.3">
      <c r="DB4075" s="302" t="str">
        <f t="shared" si="288"/>
        <v>Prosjekt 9</v>
      </c>
    </row>
    <row r="4076" spans="106:106" x14ac:dyDescent="0.3">
      <c r="DB4076" s="302" t="str">
        <f t="shared" si="288"/>
        <v>Prosjekt 9</v>
      </c>
    </row>
    <row r="4077" spans="106:106" x14ac:dyDescent="0.3">
      <c r="DB4077" s="302" t="str">
        <f t="shared" si="288"/>
        <v>Prosjekt 9</v>
      </c>
    </row>
    <row r="4078" spans="106:106" x14ac:dyDescent="0.3">
      <c r="DB4078" s="302" t="str">
        <f t="shared" si="288"/>
        <v>Prosjekt 9</v>
      </c>
    </row>
    <row r="4079" spans="106:106" x14ac:dyDescent="0.3">
      <c r="DB4079" s="302" t="str">
        <f t="shared" si="288"/>
        <v>Prosjekt 9</v>
      </c>
    </row>
    <row r="4080" spans="106:106" x14ac:dyDescent="0.3">
      <c r="DB4080" s="302" t="str">
        <f t="shared" si="288"/>
        <v>Prosjekt 9</v>
      </c>
    </row>
    <row r="4081" spans="106:106" x14ac:dyDescent="0.3">
      <c r="DB4081" s="302" t="str">
        <f t="shared" si="288"/>
        <v>Prosjekt 9</v>
      </c>
    </row>
    <row r="4082" spans="106:106" x14ac:dyDescent="0.3">
      <c r="DB4082" s="302" t="str">
        <f t="shared" si="288"/>
        <v>Prosjekt 9</v>
      </c>
    </row>
    <row r="4083" spans="106:106" x14ac:dyDescent="0.3">
      <c r="DB4083" s="302" t="str">
        <f t="shared" si="288"/>
        <v>Prosjekt 9</v>
      </c>
    </row>
    <row r="4084" spans="106:106" x14ac:dyDescent="0.3">
      <c r="DB4084" s="302" t="str">
        <f t="shared" si="288"/>
        <v>Prosjekt 9</v>
      </c>
    </row>
    <row r="4085" spans="106:106" x14ac:dyDescent="0.3">
      <c r="DB4085" s="302" t="str">
        <f t="shared" si="288"/>
        <v>Prosjekt 9</v>
      </c>
    </row>
    <row r="4086" spans="106:106" x14ac:dyDescent="0.3">
      <c r="DB4086" s="302" t="str">
        <f t="shared" si="288"/>
        <v>Prosjekt 9</v>
      </c>
    </row>
    <row r="4087" spans="106:106" x14ac:dyDescent="0.3">
      <c r="DB4087" s="302" t="str">
        <f t="shared" si="288"/>
        <v>Prosjekt 9</v>
      </c>
    </row>
    <row r="4088" spans="106:106" x14ac:dyDescent="0.3">
      <c r="DB4088" s="302" t="str">
        <f t="shared" si="288"/>
        <v>Prosjekt 9</v>
      </c>
    </row>
    <row r="4089" spans="106:106" x14ac:dyDescent="0.3">
      <c r="DB4089" s="302" t="str">
        <f t="shared" si="288"/>
        <v>Prosjekt 9</v>
      </c>
    </row>
    <row r="4090" spans="106:106" x14ac:dyDescent="0.3">
      <c r="DB4090" s="302" t="str">
        <f t="shared" si="288"/>
        <v>Prosjekt 9</v>
      </c>
    </row>
    <row r="4091" spans="106:106" x14ac:dyDescent="0.3">
      <c r="DB4091" s="302" t="str">
        <f t="shared" si="288"/>
        <v>Prosjekt 9</v>
      </c>
    </row>
    <row r="4092" spans="106:106" x14ac:dyDescent="0.3">
      <c r="DB4092" s="302" t="str">
        <f t="shared" si="288"/>
        <v>Prosjekt 9</v>
      </c>
    </row>
    <row r="4093" spans="106:106" x14ac:dyDescent="0.3">
      <c r="DB4093" s="302" t="str">
        <f t="shared" si="288"/>
        <v>Prosjekt 9</v>
      </c>
    </row>
    <row r="4094" spans="106:106" x14ac:dyDescent="0.3">
      <c r="DB4094" s="302" t="str">
        <f t="shared" si="288"/>
        <v>Prosjekt 9</v>
      </c>
    </row>
    <row r="4095" spans="106:106" x14ac:dyDescent="0.3">
      <c r="DB4095" s="302" t="str">
        <f t="shared" si="288"/>
        <v>Prosjekt 9</v>
      </c>
    </row>
    <row r="4096" spans="106:106" x14ac:dyDescent="0.3">
      <c r="DB4096" s="302" t="str">
        <f t="shared" si="288"/>
        <v>Prosjekt 9</v>
      </c>
    </row>
    <row r="4097" spans="106:106" x14ac:dyDescent="0.3">
      <c r="DB4097" s="302" t="str">
        <f t="shared" si="288"/>
        <v>Prosjekt 9</v>
      </c>
    </row>
    <row r="4098" spans="106:106" x14ac:dyDescent="0.3">
      <c r="DB4098" s="302" t="str">
        <f t="shared" si="288"/>
        <v>Prosjekt 9</v>
      </c>
    </row>
    <row r="4099" spans="106:106" x14ac:dyDescent="0.3">
      <c r="DB4099" s="302" t="str">
        <f t="shared" si="288"/>
        <v>Prosjekt 9</v>
      </c>
    </row>
    <row r="4100" spans="106:106" x14ac:dyDescent="0.3">
      <c r="DB4100" s="302" t="str">
        <f t="shared" si="288"/>
        <v>Prosjekt 9</v>
      </c>
    </row>
    <row r="4101" spans="106:106" x14ac:dyDescent="0.3">
      <c r="DB4101" s="302" t="str">
        <f t="shared" ref="DB4101:DB4164" si="289">IF(CY4101="",DB4100,_xlfn.CONCAT($CY$2," ",CY4101))</f>
        <v>Prosjekt 9</v>
      </c>
    </row>
    <row r="4102" spans="106:106" x14ac:dyDescent="0.3">
      <c r="DB4102" s="302" t="str">
        <f t="shared" si="289"/>
        <v>Prosjekt 9</v>
      </c>
    </row>
    <row r="4103" spans="106:106" x14ac:dyDescent="0.3">
      <c r="DB4103" s="302" t="str">
        <f t="shared" si="289"/>
        <v>Prosjekt 9</v>
      </c>
    </row>
    <row r="4104" spans="106:106" x14ac:dyDescent="0.3">
      <c r="DB4104" s="302" t="str">
        <f t="shared" si="289"/>
        <v>Prosjekt 9</v>
      </c>
    </row>
    <row r="4105" spans="106:106" x14ac:dyDescent="0.3">
      <c r="DB4105" s="302" t="str">
        <f t="shared" si="289"/>
        <v>Prosjekt 9</v>
      </c>
    </row>
    <row r="4106" spans="106:106" x14ac:dyDescent="0.3">
      <c r="DB4106" s="302" t="str">
        <f t="shared" si="289"/>
        <v>Prosjekt 9</v>
      </c>
    </row>
    <row r="4107" spans="106:106" x14ac:dyDescent="0.3">
      <c r="DB4107" s="302" t="str">
        <f t="shared" si="289"/>
        <v>Prosjekt 9</v>
      </c>
    </row>
    <row r="4108" spans="106:106" x14ac:dyDescent="0.3">
      <c r="DB4108" s="302" t="str">
        <f t="shared" si="289"/>
        <v>Prosjekt 9</v>
      </c>
    </row>
    <row r="4109" spans="106:106" x14ac:dyDescent="0.3">
      <c r="DB4109" s="302" t="str">
        <f t="shared" si="289"/>
        <v>Prosjekt 9</v>
      </c>
    </row>
    <row r="4110" spans="106:106" x14ac:dyDescent="0.3">
      <c r="DB4110" s="302" t="str">
        <f t="shared" si="289"/>
        <v>Prosjekt 9</v>
      </c>
    </row>
    <row r="4111" spans="106:106" x14ac:dyDescent="0.3">
      <c r="DB4111" s="302" t="str">
        <f t="shared" si="289"/>
        <v>Prosjekt 9</v>
      </c>
    </row>
    <row r="4112" spans="106:106" x14ac:dyDescent="0.3">
      <c r="DB4112" s="302" t="str">
        <f t="shared" si="289"/>
        <v>Prosjekt 9</v>
      </c>
    </row>
    <row r="4113" spans="106:106" x14ac:dyDescent="0.3">
      <c r="DB4113" s="302" t="str">
        <f t="shared" si="289"/>
        <v>Prosjekt 9</v>
      </c>
    </row>
    <row r="4114" spans="106:106" x14ac:dyDescent="0.3">
      <c r="DB4114" s="302" t="str">
        <f t="shared" si="289"/>
        <v>Prosjekt 9</v>
      </c>
    </row>
    <row r="4115" spans="106:106" x14ac:dyDescent="0.3">
      <c r="DB4115" s="302" t="str">
        <f t="shared" si="289"/>
        <v>Prosjekt 9</v>
      </c>
    </row>
    <row r="4116" spans="106:106" x14ac:dyDescent="0.3">
      <c r="DB4116" s="302" t="str">
        <f t="shared" si="289"/>
        <v>Prosjekt 9</v>
      </c>
    </row>
    <row r="4117" spans="106:106" x14ac:dyDescent="0.3">
      <c r="DB4117" s="302" t="str">
        <f t="shared" si="289"/>
        <v>Prosjekt 9</v>
      </c>
    </row>
    <row r="4118" spans="106:106" x14ac:dyDescent="0.3">
      <c r="DB4118" s="302" t="str">
        <f t="shared" si="289"/>
        <v>Prosjekt 9</v>
      </c>
    </row>
    <row r="4119" spans="106:106" x14ac:dyDescent="0.3">
      <c r="DB4119" s="302" t="str">
        <f t="shared" si="289"/>
        <v>Prosjekt 9</v>
      </c>
    </row>
    <row r="4120" spans="106:106" x14ac:dyDescent="0.3">
      <c r="DB4120" s="302" t="str">
        <f t="shared" si="289"/>
        <v>Prosjekt 9</v>
      </c>
    </row>
    <row r="4121" spans="106:106" x14ac:dyDescent="0.3">
      <c r="DB4121" s="302" t="str">
        <f t="shared" si="289"/>
        <v>Prosjekt 9</v>
      </c>
    </row>
    <row r="4122" spans="106:106" x14ac:dyDescent="0.3">
      <c r="DB4122" s="302" t="str">
        <f t="shared" si="289"/>
        <v>Prosjekt 9</v>
      </c>
    </row>
    <row r="4123" spans="106:106" x14ac:dyDescent="0.3">
      <c r="DB4123" s="302" t="str">
        <f t="shared" si="289"/>
        <v>Prosjekt 9</v>
      </c>
    </row>
    <row r="4124" spans="106:106" x14ac:dyDescent="0.3">
      <c r="DB4124" s="302" t="str">
        <f t="shared" si="289"/>
        <v>Prosjekt 9</v>
      </c>
    </row>
    <row r="4125" spans="106:106" x14ac:dyDescent="0.3">
      <c r="DB4125" s="302" t="str">
        <f t="shared" si="289"/>
        <v>Prosjekt 9</v>
      </c>
    </row>
    <row r="4126" spans="106:106" x14ac:dyDescent="0.3">
      <c r="DB4126" s="302" t="str">
        <f t="shared" si="289"/>
        <v>Prosjekt 9</v>
      </c>
    </row>
    <row r="4127" spans="106:106" x14ac:dyDescent="0.3">
      <c r="DB4127" s="302" t="str">
        <f t="shared" si="289"/>
        <v>Prosjekt 9</v>
      </c>
    </row>
    <row r="4128" spans="106:106" x14ac:dyDescent="0.3">
      <c r="DB4128" s="302" t="str">
        <f t="shared" si="289"/>
        <v>Prosjekt 9</v>
      </c>
    </row>
    <row r="4129" spans="106:106" x14ac:dyDescent="0.3">
      <c r="DB4129" s="302" t="str">
        <f t="shared" si="289"/>
        <v>Prosjekt 9</v>
      </c>
    </row>
    <row r="4130" spans="106:106" x14ac:dyDescent="0.3">
      <c r="DB4130" s="302" t="str">
        <f t="shared" si="289"/>
        <v>Prosjekt 9</v>
      </c>
    </row>
    <row r="4131" spans="106:106" x14ac:dyDescent="0.3">
      <c r="DB4131" s="302" t="str">
        <f t="shared" si="289"/>
        <v>Prosjekt 9</v>
      </c>
    </row>
    <row r="4132" spans="106:106" x14ac:dyDescent="0.3">
      <c r="DB4132" s="302" t="str">
        <f t="shared" si="289"/>
        <v>Prosjekt 9</v>
      </c>
    </row>
    <row r="4133" spans="106:106" x14ac:dyDescent="0.3">
      <c r="DB4133" s="302" t="str">
        <f t="shared" si="289"/>
        <v>Prosjekt 9</v>
      </c>
    </row>
    <row r="4134" spans="106:106" x14ac:dyDescent="0.3">
      <c r="DB4134" s="302" t="str">
        <f t="shared" si="289"/>
        <v>Prosjekt 9</v>
      </c>
    </row>
    <row r="4135" spans="106:106" x14ac:dyDescent="0.3">
      <c r="DB4135" s="302" t="str">
        <f t="shared" si="289"/>
        <v>Prosjekt 9</v>
      </c>
    </row>
    <row r="4136" spans="106:106" x14ac:dyDescent="0.3">
      <c r="DB4136" s="302" t="str">
        <f t="shared" si="289"/>
        <v>Prosjekt 9</v>
      </c>
    </row>
    <row r="4137" spans="106:106" x14ac:dyDescent="0.3">
      <c r="DB4137" s="302" t="str">
        <f t="shared" si="289"/>
        <v>Prosjekt 9</v>
      </c>
    </row>
    <row r="4138" spans="106:106" x14ac:dyDescent="0.3">
      <c r="DB4138" s="302" t="str">
        <f t="shared" si="289"/>
        <v>Prosjekt 9</v>
      </c>
    </row>
    <row r="4139" spans="106:106" x14ac:dyDescent="0.3">
      <c r="DB4139" s="302" t="str">
        <f t="shared" si="289"/>
        <v>Prosjekt 9</v>
      </c>
    </row>
    <row r="4140" spans="106:106" x14ac:dyDescent="0.3">
      <c r="DB4140" s="302" t="str">
        <f t="shared" si="289"/>
        <v>Prosjekt 9</v>
      </c>
    </row>
    <row r="4141" spans="106:106" x14ac:dyDescent="0.3">
      <c r="DB4141" s="302" t="str">
        <f t="shared" si="289"/>
        <v>Prosjekt 9</v>
      </c>
    </row>
    <row r="4142" spans="106:106" x14ac:dyDescent="0.3">
      <c r="DB4142" s="302" t="str">
        <f t="shared" si="289"/>
        <v>Prosjekt 9</v>
      </c>
    </row>
    <row r="4143" spans="106:106" x14ac:dyDescent="0.3">
      <c r="DB4143" s="302" t="str">
        <f t="shared" si="289"/>
        <v>Prosjekt 9</v>
      </c>
    </row>
    <row r="4144" spans="106:106" x14ac:dyDescent="0.3">
      <c r="DB4144" s="302" t="str">
        <f t="shared" si="289"/>
        <v>Prosjekt 9</v>
      </c>
    </row>
    <row r="4145" spans="106:106" x14ac:dyDescent="0.3">
      <c r="DB4145" s="302" t="str">
        <f t="shared" si="289"/>
        <v>Prosjekt 9</v>
      </c>
    </row>
    <row r="4146" spans="106:106" x14ac:dyDescent="0.3">
      <c r="DB4146" s="302" t="str">
        <f t="shared" si="289"/>
        <v>Prosjekt 9</v>
      </c>
    </row>
    <row r="4147" spans="106:106" x14ac:dyDescent="0.3">
      <c r="DB4147" s="302" t="str">
        <f t="shared" si="289"/>
        <v>Prosjekt 9</v>
      </c>
    </row>
    <row r="4148" spans="106:106" x14ac:dyDescent="0.3">
      <c r="DB4148" s="302" t="str">
        <f t="shared" si="289"/>
        <v>Prosjekt 9</v>
      </c>
    </row>
    <row r="4149" spans="106:106" x14ac:dyDescent="0.3">
      <c r="DB4149" s="302" t="str">
        <f t="shared" si="289"/>
        <v>Prosjekt 9</v>
      </c>
    </row>
    <row r="4150" spans="106:106" x14ac:dyDescent="0.3">
      <c r="DB4150" s="302" t="str">
        <f t="shared" si="289"/>
        <v>Prosjekt 9</v>
      </c>
    </row>
    <row r="4151" spans="106:106" x14ac:dyDescent="0.3">
      <c r="DB4151" s="302" t="str">
        <f t="shared" si="289"/>
        <v>Prosjekt 9</v>
      </c>
    </row>
    <row r="4152" spans="106:106" x14ac:dyDescent="0.3">
      <c r="DB4152" s="302" t="str">
        <f t="shared" si="289"/>
        <v>Prosjekt 9</v>
      </c>
    </row>
    <row r="4153" spans="106:106" x14ac:dyDescent="0.3">
      <c r="DB4153" s="302" t="str">
        <f t="shared" si="289"/>
        <v>Prosjekt 9</v>
      </c>
    </row>
    <row r="4154" spans="106:106" x14ac:dyDescent="0.3">
      <c r="DB4154" s="302" t="str">
        <f t="shared" si="289"/>
        <v>Prosjekt 9</v>
      </c>
    </row>
    <row r="4155" spans="106:106" x14ac:dyDescent="0.3">
      <c r="DB4155" s="302" t="str">
        <f t="shared" si="289"/>
        <v>Prosjekt 9</v>
      </c>
    </row>
    <row r="4156" spans="106:106" x14ac:dyDescent="0.3">
      <c r="DB4156" s="302" t="str">
        <f t="shared" si="289"/>
        <v>Prosjekt 9</v>
      </c>
    </row>
    <row r="4157" spans="106:106" x14ac:dyDescent="0.3">
      <c r="DB4157" s="302" t="str">
        <f t="shared" si="289"/>
        <v>Prosjekt 9</v>
      </c>
    </row>
    <row r="4158" spans="106:106" x14ac:dyDescent="0.3">
      <c r="DB4158" s="302" t="str">
        <f t="shared" si="289"/>
        <v>Prosjekt 9</v>
      </c>
    </row>
    <row r="4159" spans="106:106" x14ac:dyDescent="0.3">
      <c r="DB4159" s="302" t="str">
        <f t="shared" si="289"/>
        <v>Prosjekt 9</v>
      </c>
    </row>
    <row r="4160" spans="106:106" x14ac:dyDescent="0.3">
      <c r="DB4160" s="302" t="str">
        <f t="shared" si="289"/>
        <v>Prosjekt 9</v>
      </c>
    </row>
    <row r="4161" spans="106:106" x14ac:dyDescent="0.3">
      <c r="DB4161" s="302" t="str">
        <f t="shared" si="289"/>
        <v>Prosjekt 9</v>
      </c>
    </row>
    <row r="4162" spans="106:106" x14ac:dyDescent="0.3">
      <c r="DB4162" s="302" t="str">
        <f t="shared" si="289"/>
        <v>Prosjekt 9</v>
      </c>
    </row>
    <row r="4163" spans="106:106" x14ac:dyDescent="0.3">
      <c r="DB4163" s="302" t="str">
        <f t="shared" si="289"/>
        <v>Prosjekt 9</v>
      </c>
    </row>
    <row r="4164" spans="106:106" x14ac:dyDescent="0.3">
      <c r="DB4164" s="302" t="str">
        <f t="shared" si="289"/>
        <v>Prosjekt 9</v>
      </c>
    </row>
    <row r="4165" spans="106:106" x14ac:dyDescent="0.3">
      <c r="DB4165" s="302" t="str">
        <f t="shared" ref="DB4165:DB4228" si="290">IF(CY4165="",DB4164,_xlfn.CONCAT($CY$2," ",CY4165))</f>
        <v>Prosjekt 9</v>
      </c>
    </row>
    <row r="4166" spans="106:106" x14ac:dyDescent="0.3">
      <c r="DB4166" s="302" t="str">
        <f t="shared" si="290"/>
        <v>Prosjekt 9</v>
      </c>
    </row>
    <row r="4167" spans="106:106" x14ac:dyDescent="0.3">
      <c r="DB4167" s="302" t="str">
        <f t="shared" si="290"/>
        <v>Prosjekt 9</v>
      </c>
    </row>
    <row r="4168" spans="106:106" x14ac:dyDescent="0.3">
      <c r="DB4168" s="302" t="str">
        <f t="shared" si="290"/>
        <v>Prosjekt 9</v>
      </c>
    </row>
    <row r="4169" spans="106:106" x14ac:dyDescent="0.3">
      <c r="DB4169" s="302" t="str">
        <f t="shared" si="290"/>
        <v>Prosjekt 9</v>
      </c>
    </row>
    <row r="4170" spans="106:106" x14ac:dyDescent="0.3">
      <c r="DB4170" s="302" t="str">
        <f t="shared" si="290"/>
        <v>Prosjekt 9</v>
      </c>
    </row>
    <row r="4171" spans="106:106" x14ac:dyDescent="0.3">
      <c r="DB4171" s="302" t="str">
        <f t="shared" si="290"/>
        <v>Prosjekt 9</v>
      </c>
    </row>
    <row r="4172" spans="106:106" x14ac:dyDescent="0.3">
      <c r="DB4172" s="302" t="str">
        <f t="shared" si="290"/>
        <v>Prosjekt 9</v>
      </c>
    </row>
    <row r="4173" spans="106:106" x14ac:dyDescent="0.3">
      <c r="DB4173" s="302" t="str">
        <f t="shared" si="290"/>
        <v>Prosjekt 9</v>
      </c>
    </row>
    <row r="4174" spans="106:106" x14ac:dyDescent="0.3">
      <c r="DB4174" s="302" t="str">
        <f t="shared" si="290"/>
        <v>Prosjekt 9</v>
      </c>
    </row>
    <row r="4175" spans="106:106" x14ac:dyDescent="0.3">
      <c r="DB4175" s="302" t="str">
        <f t="shared" si="290"/>
        <v>Prosjekt 9</v>
      </c>
    </row>
    <row r="4176" spans="106:106" x14ac:dyDescent="0.3">
      <c r="DB4176" s="302" t="str">
        <f t="shared" si="290"/>
        <v>Prosjekt 9</v>
      </c>
    </row>
    <row r="4177" spans="106:106" x14ac:dyDescent="0.3">
      <c r="DB4177" s="302" t="str">
        <f t="shared" si="290"/>
        <v>Prosjekt 9</v>
      </c>
    </row>
    <row r="4178" spans="106:106" x14ac:dyDescent="0.3">
      <c r="DB4178" s="302" t="str">
        <f t="shared" si="290"/>
        <v>Prosjekt 9</v>
      </c>
    </row>
    <row r="4179" spans="106:106" x14ac:dyDescent="0.3">
      <c r="DB4179" s="302" t="str">
        <f t="shared" si="290"/>
        <v>Prosjekt 9</v>
      </c>
    </row>
    <row r="4180" spans="106:106" x14ac:dyDescent="0.3">
      <c r="DB4180" s="302" t="str">
        <f t="shared" si="290"/>
        <v>Prosjekt 9</v>
      </c>
    </row>
    <row r="4181" spans="106:106" x14ac:dyDescent="0.3">
      <c r="DB4181" s="302" t="str">
        <f t="shared" si="290"/>
        <v>Prosjekt 9</v>
      </c>
    </row>
    <row r="4182" spans="106:106" x14ac:dyDescent="0.3">
      <c r="DB4182" s="302" t="str">
        <f t="shared" si="290"/>
        <v>Prosjekt 9</v>
      </c>
    </row>
    <row r="4183" spans="106:106" x14ac:dyDescent="0.3">
      <c r="DB4183" s="302" t="str">
        <f t="shared" si="290"/>
        <v>Prosjekt 9</v>
      </c>
    </row>
    <row r="4184" spans="106:106" x14ac:dyDescent="0.3">
      <c r="DB4184" s="302" t="str">
        <f t="shared" si="290"/>
        <v>Prosjekt 9</v>
      </c>
    </row>
    <row r="4185" spans="106:106" x14ac:dyDescent="0.3">
      <c r="DB4185" s="302" t="str">
        <f t="shared" si="290"/>
        <v>Prosjekt 9</v>
      </c>
    </row>
    <row r="4186" spans="106:106" x14ac:dyDescent="0.3">
      <c r="DB4186" s="302" t="str">
        <f t="shared" si="290"/>
        <v>Prosjekt 9</v>
      </c>
    </row>
    <row r="4187" spans="106:106" x14ac:dyDescent="0.3">
      <c r="DB4187" s="302" t="str">
        <f t="shared" si="290"/>
        <v>Prosjekt 9</v>
      </c>
    </row>
    <row r="4188" spans="106:106" x14ac:dyDescent="0.3">
      <c r="DB4188" s="302" t="str">
        <f t="shared" si="290"/>
        <v>Prosjekt 9</v>
      </c>
    </row>
    <row r="4189" spans="106:106" x14ac:dyDescent="0.3">
      <c r="DB4189" s="302" t="str">
        <f t="shared" si="290"/>
        <v>Prosjekt 9</v>
      </c>
    </row>
    <row r="4190" spans="106:106" x14ac:dyDescent="0.3">
      <c r="DB4190" s="302" t="str">
        <f t="shared" si="290"/>
        <v>Prosjekt 9</v>
      </c>
    </row>
    <row r="4191" spans="106:106" x14ac:dyDescent="0.3">
      <c r="DB4191" s="302" t="str">
        <f t="shared" si="290"/>
        <v>Prosjekt 9</v>
      </c>
    </row>
    <row r="4192" spans="106:106" x14ac:dyDescent="0.3">
      <c r="DB4192" s="302" t="str">
        <f t="shared" si="290"/>
        <v>Prosjekt 9</v>
      </c>
    </row>
    <row r="4193" spans="106:106" x14ac:dyDescent="0.3">
      <c r="DB4193" s="302" t="str">
        <f t="shared" si="290"/>
        <v>Prosjekt 9</v>
      </c>
    </row>
    <row r="4194" spans="106:106" x14ac:dyDescent="0.3">
      <c r="DB4194" s="302" t="str">
        <f t="shared" si="290"/>
        <v>Prosjekt 9</v>
      </c>
    </row>
    <row r="4195" spans="106:106" x14ac:dyDescent="0.3">
      <c r="DB4195" s="302" t="str">
        <f t="shared" si="290"/>
        <v>Prosjekt 9</v>
      </c>
    </row>
    <row r="4196" spans="106:106" x14ac:dyDescent="0.3">
      <c r="DB4196" s="302" t="str">
        <f t="shared" si="290"/>
        <v>Prosjekt 9</v>
      </c>
    </row>
    <row r="4197" spans="106:106" x14ac:dyDescent="0.3">
      <c r="DB4197" s="302" t="str">
        <f t="shared" si="290"/>
        <v>Prosjekt 9</v>
      </c>
    </row>
    <row r="4198" spans="106:106" x14ac:dyDescent="0.3">
      <c r="DB4198" s="302" t="str">
        <f t="shared" si="290"/>
        <v>Prosjekt 9</v>
      </c>
    </row>
    <row r="4199" spans="106:106" x14ac:dyDescent="0.3">
      <c r="DB4199" s="302" t="str">
        <f t="shared" si="290"/>
        <v>Prosjekt 9</v>
      </c>
    </row>
    <row r="4200" spans="106:106" x14ac:dyDescent="0.3">
      <c r="DB4200" s="302" t="str">
        <f t="shared" si="290"/>
        <v>Prosjekt 9</v>
      </c>
    </row>
    <row r="4201" spans="106:106" x14ac:dyDescent="0.3">
      <c r="DB4201" s="302" t="str">
        <f t="shared" si="290"/>
        <v>Prosjekt 9</v>
      </c>
    </row>
    <row r="4202" spans="106:106" x14ac:dyDescent="0.3">
      <c r="DB4202" s="302" t="str">
        <f t="shared" si="290"/>
        <v>Prosjekt 9</v>
      </c>
    </row>
    <row r="4203" spans="106:106" x14ac:dyDescent="0.3">
      <c r="DB4203" s="302" t="str">
        <f t="shared" si="290"/>
        <v>Prosjekt 9</v>
      </c>
    </row>
    <row r="4204" spans="106:106" x14ac:dyDescent="0.3">
      <c r="DB4204" s="302" t="str">
        <f t="shared" si="290"/>
        <v>Prosjekt 9</v>
      </c>
    </row>
    <row r="4205" spans="106:106" x14ac:dyDescent="0.3">
      <c r="DB4205" s="302" t="str">
        <f t="shared" si="290"/>
        <v>Prosjekt 9</v>
      </c>
    </row>
    <row r="4206" spans="106:106" x14ac:dyDescent="0.3">
      <c r="DB4206" s="302" t="str">
        <f t="shared" si="290"/>
        <v>Prosjekt 9</v>
      </c>
    </row>
    <row r="4207" spans="106:106" x14ac:dyDescent="0.3">
      <c r="DB4207" s="302" t="str">
        <f t="shared" si="290"/>
        <v>Prosjekt 9</v>
      </c>
    </row>
    <row r="4208" spans="106:106" x14ac:dyDescent="0.3">
      <c r="DB4208" s="302" t="str">
        <f t="shared" si="290"/>
        <v>Prosjekt 9</v>
      </c>
    </row>
    <row r="4209" spans="106:106" x14ac:dyDescent="0.3">
      <c r="DB4209" s="302" t="str">
        <f t="shared" si="290"/>
        <v>Prosjekt 9</v>
      </c>
    </row>
    <row r="4210" spans="106:106" x14ac:dyDescent="0.3">
      <c r="DB4210" s="302" t="str">
        <f t="shared" si="290"/>
        <v>Prosjekt 9</v>
      </c>
    </row>
    <row r="4211" spans="106:106" x14ac:dyDescent="0.3">
      <c r="DB4211" s="302" t="str">
        <f t="shared" si="290"/>
        <v>Prosjekt 9</v>
      </c>
    </row>
    <row r="4212" spans="106:106" x14ac:dyDescent="0.3">
      <c r="DB4212" s="302" t="str">
        <f t="shared" si="290"/>
        <v>Prosjekt 9</v>
      </c>
    </row>
    <row r="4213" spans="106:106" x14ac:dyDescent="0.3">
      <c r="DB4213" s="302" t="str">
        <f t="shared" si="290"/>
        <v>Prosjekt 9</v>
      </c>
    </row>
    <row r="4214" spans="106:106" x14ac:dyDescent="0.3">
      <c r="DB4214" s="302" t="str">
        <f t="shared" si="290"/>
        <v>Prosjekt 9</v>
      </c>
    </row>
    <row r="4215" spans="106:106" x14ac:dyDescent="0.3">
      <c r="DB4215" s="302" t="str">
        <f t="shared" si="290"/>
        <v>Prosjekt 9</v>
      </c>
    </row>
    <row r="4216" spans="106:106" x14ac:dyDescent="0.3">
      <c r="DB4216" s="302" t="str">
        <f t="shared" si="290"/>
        <v>Prosjekt 9</v>
      </c>
    </row>
    <row r="4217" spans="106:106" x14ac:dyDescent="0.3">
      <c r="DB4217" s="302" t="str">
        <f t="shared" si="290"/>
        <v>Prosjekt 9</v>
      </c>
    </row>
    <row r="4218" spans="106:106" x14ac:dyDescent="0.3">
      <c r="DB4218" s="302" t="str">
        <f t="shared" si="290"/>
        <v>Prosjekt 9</v>
      </c>
    </row>
    <row r="4219" spans="106:106" x14ac:dyDescent="0.3">
      <c r="DB4219" s="302" t="str">
        <f t="shared" si="290"/>
        <v>Prosjekt 9</v>
      </c>
    </row>
    <row r="4220" spans="106:106" x14ac:dyDescent="0.3">
      <c r="DB4220" s="302" t="str">
        <f t="shared" si="290"/>
        <v>Prosjekt 9</v>
      </c>
    </row>
    <row r="4221" spans="106:106" x14ac:dyDescent="0.3">
      <c r="DB4221" s="302" t="str">
        <f t="shared" si="290"/>
        <v>Prosjekt 9</v>
      </c>
    </row>
    <row r="4222" spans="106:106" x14ac:dyDescent="0.3">
      <c r="DB4222" s="302" t="str">
        <f t="shared" si="290"/>
        <v>Prosjekt 9</v>
      </c>
    </row>
    <row r="4223" spans="106:106" x14ac:dyDescent="0.3">
      <c r="DB4223" s="302" t="str">
        <f t="shared" si="290"/>
        <v>Prosjekt 9</v>
      </c>
    </row>
    <row r="4224" spans="106:106" x14ac:dyDescent="0.3">
      <c r="DB4224" s="302" t="str">
        <f t="shared" si="290"/>
        <v>Prosjekt 9</v>
      </c>
    </row>
    <row r="4225" spans="106:106" x14ac:dyDescent="0.3">
      <c r="DB4225" s="302" t="str">
        <f t="shared" si="290"/>
        <v>Prosjekt 9</v>
      </c>
    </row>
    <row r="4226" spans="106:106" x14ac:dyDescent="0.3">
      <c r="DB4226" s="302" t="str">
        <f t="shared" si="290"/>
        <v>Prosjekt 9</v>
      </c>
    </row>
    <row r="4227" spans="106:106" x14ac:dyDescent="0.3">
      <c r="DB4227" s="302" t="str">
        <f t="shared" si="290"/>
        <v>Prosjekt 9</v>
      </c>
    </row>
    <row r="4228" spans="106:106" x14ac:dyDescent="0.3">
      <c r="DB4228" s="302" t="str">
        <f t="shared" si="290"/>
        <v>Prosjekt 9</v>
      </c>
    </row>
    <row r="4229" spans="106:106" x14ac:dyDescent="0.3">
      <c r="DB4229" s="302" t="str">
        <f t="shared" ref="DB4229:DB4292" si="291">IF(CY4229="",DB4228,_xlfn.CONCAT($CY$2," ",CY4229))</f>
        <v>Prosjekt 9</v>
      </c>
    </row>
    <row r="4230" spans="106:106" x14ac:dyDescent="0.3">
      <c r="DB4230" s="302" t="str">
        <f t="shared" si="291"/>
        <v>Prosjekt 9</v>
      </c>
    </row>
    <row r="4231" spans="106:106" x14ac:dyDescent="0.3">
      <c r="DB4231" s="302" t="str">
        <f t="shared" si="291"/>
        <v>Prosjekt 9</v>
      </c>
    </row>
    <row r="4232" spans="106:106" x14ac:dyDescent="0.3">
      <c r="DB4232" s="302" t="str">
        <f t="shared" si="291"/>
        <v>Prosjekt 9</v>
      </c>
    </row>
    <row r="4233" spans="106:106" x14ac:dyDescent="0.3">
      <c r="DB4233" s="302" t="str">
        <f t="shared" si="291"/>
        <v>Prosjekt 9</v>
      </c>
    </row>
    <row r="4234" spans="106:106" x14ac:dyDescent="0.3">
      <c r="DB4234" s="302" t="str">
        <f t="shared" si="291"/>
        <v>Prosjekt 9</v>
      </c>
    </row>
    <row r="4235" spans="106:106" x14ac:dyDescent="0.3">
      <c r="DB4235" s="302" t="str">
        <f t="shared" si="291"/>
        <v>Prosjekt 9</v>
      </c>
    </row>
    <row r="4236" spans="106:106" x14ac:dyDescent="0.3">
      <c r="DB4236" s="302" t="str">
        <f t="shared" si="291"/>
        <v>Prosjekt 9</v>
      </c>
    </row>
    <row r="4237" spans="106:106" x14ac:dyDescent="0.3">
      <c r="DB4237" s="302" t="str">
        <f t="shared" si="291"/>
        <v>Prosjekt 9</v>
      </c>
    </row>
    <row r="4238" spans="106:106" x14ac:dyDescent="0.3">
      <c r="DB4238" s="302" t="str">
        <f t="shared" si="291"/>
        <v>Prosjekt 9</v>
      </c>
    </row>
    <row r="4239" spans="106:106" x14ac:dyDescent="0.3">
      <c r="DB4239" s="302" t="str">
        <f t="shared" si="291"/>
        <v>Prosjekt 9</v>
      </c>
    </row>
    <row r="4240" spans="106:106" x14ac:dyDescent="0.3">
      <c r="DB4240" s="302" t="str">
        <f t="shared" si="291"/>
        <v>Prosjekt 9</v>
      </c>
    </row>
    <row r="4241" spans="106:106" x14ac:dyDescent="0.3">
      <c r="DB4241" s="302" t="str">
        <f t="shared" si="291"/>
        <v>Prosjekt 9</v>
      </c>
    </row>
    <row r="4242" spans="106:106" x14ac:dyDescent="0.3">
      <c r="DB4242" s="302" t="str">
        <f t="shared" si="291"/>
        <v>Prosjekt 9</v>
      </c>
    </row>
    <row r="4243" spans="106:106" x14ac:dyDescent="0.3">
      <c r="DB4243" s="302" t="str">
        <f t="shared" si="291"/>
        <v>Prosjekt 9</v>
      </c>
    </row>
    <row r="4244" spans="106:106" x14ac:dyDescent="0.3">
      <c r="DB4244" s="302" t="str">
        <f t="shared" si="291"/>
        <v>Prosjekt 9</v>
      </c>
    </row>
    <row r="4245" spans="106:106" x14ac:dyDescent="0.3">
      <c r="DB4245" s="302" t="str">
        <f t="shared" si="291"/>
        <v>Prosjekt 9</v>
      </c>
    </row>
    <row r="4246" spans="106:106" x14ac:dyDescent="0.3">
      <c r="DB4246" s="302" t="str">
        <f t="shared" si="291"/>
        <v>Prosjekt 9</v>
      </c>
    </row>
    <row r="4247" spans="106:106" x14ac:dyDescent="0.3">
      <c r="DB4247" s="302" t="str">
        <f t="shared" si="291"/>
        <v>Prosjekt 9</v>
      </c>
    </row>
    <row r="4248" spans="106:106" x14ac:dyDescent="0.3">
      <c r="DB4248" s="302" t="str">
        <f t="shared" si="291"/>
        <v>Prosjekt 9</v>
      </c>
    </row>
    <row r="4249" spans="106:106" x14ac:dyDescent="0.3">
      <c r="DB4249" s="302" t="str">
        <f t="shared" si="291"/>
        <v>Prosjekt 9</v>
      </c>
    </row>
    <row r="4250" spans="106:106" x14ac:dyDescent="0.3">
      <c r="DB4250" s="302" t="str">
        <f t="shared" si="291"/>
        <v>Prosjekt 9</v>
      </c>
    </row>
    <row r="4251" spans="106:106" x14ac:dyDescent="0.3">
      <c r="DB4251" s="302" t="str">
        <f t="shared" si="291"/>
        <v>Prosjekt 9</v>
      </c>
    </row>
    <row r="4252" spans="106:106" x14ac:dyDescent="0.3">
      <c r="DB4252" s="302" t="str">
        <f t="shared" si="291"/>
        <v>Prosjekt 9</v>
      </c>
    </row>
    <row r="4253" spans="106:106" x14ac:dyDescent="0.3">
      <c r="DB4253" s="302" t="str">
        <f t="shared" si="291"/>
        <v>Prosjekt 9</v>
      </c>
    </row>
    <row r="4254" spans="106:106" x14ac:dyDescent="0.3">
      <c r="DB4254" s="302" t="str">
        <f t="shared" si="291"/>
        <v>Prosjekt 9</v>
      </c>
    </row>
    <row r="4255" spans="106:106" x14ac:dyDescent="0.3">
      <c r="DB4255" s="302" t="str">
        <f t="shared" si="291"/>
        <v>Prosjekt 9</v>
      </c>
    </row>
    <row r="4256" spans="106:106" x14ac:dyDescent="0.3">
      <c r="DB4256" s="302" t="str">
        <f t="shared" si="291"/>
        <v>Prosjekt 9</v>
      </c>
    </row>
    <row r="4257" spans="106:106" x14ac:dyDescent="0.3">
      <c r="DB4257" s="302" t="str">
        <f t="shared" si="291"/>
        <v>Prosjekt 9</v>
      </c>
    </row>
    <row r="4258" spans="106:106" x14ac:dyDescent="0.3">
      <c r="DB4258" s="302" t="str">
        <f t="shared" si="291"/>
        <v>Prosjekt 9</v>
      </c>
    </row>
    <row r="4259" spans="106:106" x14ac:dyDescent="0.3">
      <c r="DB4259" s="302" t="str">
        <f t="shared" si="291"/>
        <v>Prosjekt 9</v>
      </c>
    </row>
    <row r="4260" spans="106:106" x14ac:dyDescent="0.3">
      <c r="DB4260" s="302" t="str">
        <f t="shared" si="291"/>
        <v>Prosjekt 9</v>
      </c>
    </row>
    <row r="4261" spans="106:106" x14ac:dyDescent="0.3">
      <c r="DB4261" s="302" t="str">
        <f t="shared" si="291"/>
        <v>Prosjekt 9</v>
      </c>
    </row>
    <row r="4262" spans="106:106" x14ac:dyDescent="0.3">
      <c r="DB4262" s="302" t="str">
        <f t="shared" si="291"/>
        <v>Prosjekt 9</v>
      </c>
    </row>
    <row r="4263" spans="106:106" x14ac:dyDescent="0.3">
      <c r="DB4263" s="302" t="str">
        <f t="shared" si="291"/>
        <v>Prosjekt 9</v>
      </c>
    </row>
    <row r="4264" spans="106:106" x14ac:dyDescent="0.3">
      <c r="DB4264" s="302" t="str">
        <f t="shared" si="291"/>
        <v>Prosjekt 9</v>
      </c>
    </row>
    <row r="4265" spans="106:106" x14ac:dyDescent="0.3">
      <c r="DB4265" s="302" t="str">
        <f t="shared" si="291"/>
        <v>Prosjekt 9</v>
      </c>
    </row>
    <row r="4266" spans="106:106" x14ac:dyDescent="0.3">
      <c r="DB4266" s="302" t="str">
        <f t="shared" si="291"/>
        <v>Prosjekt 9</v>
      </c>
    </row>
    <row r="4267" spans="106:106" x14ac:dyDescent="0.3">
      <c r="DB4267" s="302" t="str">
        <f t="shared" si="291"/>
        <v>Prosjekt 9</v>
      </c>
    </row>
    <row r="4268" spans="106:106" x14ac:dyDescent="0.3">
      <c r="DB4268" s="302" t="str">
        <f t="shared" si="291"/>
        <v>Prosjekt 9</v>
      </c>
    </row>
    <row r="4269" spans="106:106" x14ac:dyDescent="0.3">
      <c r="DB4269" s="302" t="str">
        <f t="shared" si="291"/>
        <v>Prosjekt 9</v>
      </c>
    </row>
    <row r="4270" spans="106:106" x14ac:dyDescent="0.3">
      <c r="DB4270" s="302" t="str">
        <f t="shared" si="291"/>
        <v>Prosjekt 9</v>
      </c>
    </row>
    <row r="4271" spans="106:106" x14ac:dyDescent="0.3">
      <c r="DB4271" s="302" t="str">
        <f t="shared" si="291"/>
        <v>Prosjekt 9</v>
      </c>
    </row>
    <row r="4272" spans="106:106" x14ac:dyDescent="0.3">
      <c r="DB4272" s="302" t="str">
        <f t="shared" si="291"/>
        <v>Prosjekt 9</v>
      </c>
    </row>
    <row r="4273" spans="106:106" x14ac:dyDescent="0.3">
      <c r="DB4273" s="302" t="str">
        <f t="shared" si="291"/>
        <v>Prosjekt 9</v>
      </c>
    </row>
    <row r="4274" spans="106:106" x14ac:dyDescent="0.3">
      <c r="DB4274" s="302" t="str">
        <f t="shared" si="291"/>
        <v>Prosjekt 9</v>
      </c>
    </row>
    <row r="4275" spans="106:106" x14ac:dyDescent="0.3">
      <c r="DB4275" s="302" t="str">
        <f t="shared" si="291"/>
        <v>Prosjekt 9</v>
      </c>
    </row>
    <row r="4276" spans="106:106" x14ac:dyDescent="0.3">
      <c r="DB4276" s="302" t="str">
        <f t="shared" si="291"/>
        <v>Prosjekt 9</v>
      </c>
    </row>
    <row r="4277" spans="106:106" x14ac:dyDescent="0.3">
      <c r="DB4277" s="302" t="str">
        <f t="shared" si="291"/>
        <v>Prosjekt 9</v>
      </c>
    </row>
    <row r="4278" spans="106:106" x14ac:dyDescent="0.3">
      <c r="DB4278" s="302" t="str">
        <f t="shared" si="291"/>
        <v>Prosjekt 9</v>
      </c>
    </row>
    <row r="4279" spans="106:106" x14ac:dyDescent="0.3">
      <c r="DB4279" s="302" t="str">
        <f t="shared" si="291"/>
        <v>Prosjekt 9</v>
      </c>
    </row>
    <row r="4280" spans="106:106" x14ac:dyDescent="0.3">
      <c r="DB4280" s="302" t="str">
        <f t="shared" si="291"/>
        <v>Prosjekt 9</v>
      </c>
    </row>
    <row r="4281" spans="106:106" x14ac:dyDescent="0.3">
      <c r="DB4281" s="302" t="str">
        <f t="shared" si="291"/>
        <v>Prosjekt 9</v>
      </c>
    </row>
    <row r="4282" spans="106:106" x14ac:dyDescent="0.3">
      <c r="DB4282" s="302" t="str">
        <f t="shared" si="291"/>
        <v>Prosjekt 9</v>
      </c>
    </row>
    <row r="4283" spans="106:106" x14ac:dyDescent="0.3">
      <c r="DB4283" s="302" t="str">
        <f t="shared" si="291"/>
        <v>Prosjekt 9</v>
      </c>
    </row>
    <row r="4284" spans="106:106" x14ac:dyDescent="0.3">
      <c r="DB4284" s="302" t="str">
        <f t="shared" si="291"/>
        <v>Prosjekt 9</v>
      </c>
    </row>
    <row r="4285" spans="106:106" x14ac:dyDescent="0.3">
      <c r="DB4285" s="302" t="str">
        <f t="shared" si="291"/>
        <v>Prosjekt 9</v>
      </c>
    </row>
    <row r="4286" spans="106:106" x14ac:dyDescent="0.3">
      <c r="DB4286" s="302" t="str">
        <f t="shared" si="291"/>
        <v>Prosjekt 9</v>
      </c>
    </row>
    <row r="4287" spans="106:106" x14ac:dyDescent="0.3">
      <c r="DB4287" s="302" t="str">
        <f t="shared" si="291"/>
        <v>Prosjekt 9</v>
      </c>
    </row>
    <row r="4288" spans="106:106" x14ac:dyDescent="0.3">
      <c r="DB4288" s="302" t="str">
        <f t="shared" si="291"/>
        <v>Prosjekt 9</v>
      </c>
    </row>
    <row r="4289" spans="106:106" x14ac:dyDescent="0.3">
      <c r="DB4289" s="302" t="str">
        <f t="shared" si="291"/>
        <v>Prosjekt 9</v>
      </c>
    </row>
    <row r="4290" spans="106:106" x14ac:dyDescent="0.3">
      <c r="DB4290" s="302" t="str">
        <f t="shared" si="291"/>
        <v>Prosjekt 9</v>
      </c>
    </row>
    <row r="4291" spans="106:106" x14ac:dyDescent="0.3">
      <c r="DB4291" s="302" t="str">
        <f t="shared" si="291"/>
        <v>Prosjekt 9</v>
      </c>
    </row>
    <row r="4292" spans="106:106" x14ac:dyDescent="0.3">
      <c r="DB4292" s="302" t="str">
        <f t="shared" si="291"/>
        <v>Prosjekt 9</v>
      </c>
    </row>
    <row r="4293" spans="106:106" x14ac:dyDescent="0.3">
      <c r="DB4293" s="302" t="str">
        <f t="shared" ref="DB4293:DB4356" si="292">IF(CY4293="",DB4292,_xlfn.CONCAT($CY$2," ",CY4293))</f>
        <v>Prosjekt 9</v>
      </c>
    </row>
    <row r="4294" spans="106:106" x14ac:dyDescent="0.3">
      <c r="DB4294" s="302" t="str">
        <f t="shared" si="292"/>
        <v>Prosjekt 9</v>
      </c>
    </row>
    <row r="4295" spans="106:106" x14ac:dyDescent="0.3">
      <c r="DB4295" s="302" t="str">
        <f t="shared" si="292"/>
        <v>Prosjekt 9</v>
      </c>
    </row>
    <row r="4296" spans="106:106" x14ac:dyDescent="0.3">
      <c r="DB4296" s="302" t="str">
        <f t="shared" si="292"/>
        <v>Prosjekt 9</v>
      </c>
    </row>
    <row r="4297" spans="106:106" x14ac:dyDescent="0.3">
      <c r="DB4297" s="302" t="str">
        <f t="shared" si="292"/>
        <v>Prosjekt 9</v>
      </c>
    </row>
    <row r="4298" spans="106:106" x14ac:dyDescent="0.3">
      <c r="DB4298" s="302" t="str">
        <f t="shared" si="292"/>
        <v>Prosjekt 9</v>
      </c>
    </row>
    <row r="4299" spans="106:106" x14ac:dyDescent="0.3">
      <c r="DB4299" s="302" t="str">
        <f t="shared" si="292"/>
        <v>Prosjekt 9</v>
      </c>
    </row>
    <row r="4300" spans="106:106" x14ac:dyDescent="0.3">
      <c r="DB4300" s="302" t="str">
        <f t="shared" si="292"/>
        <v>Prosjekt 9</v>
      </c>
    </row>
    <row r="4301" spans="106:106" x14ac:dyDescent="0.3">
      <c r="DB4301" s="302" t="str">
        <f t="shared" si="292"/>
        <v>Prosjekt 9</v>
      </c>
    </row>
    <row r="4302" spans="106:106" x14ac:dyDescent="0.3">
      <c r="DB4302" s="302" t="str">
        <f t="shared" si="292"/>
        <v>Prosjekt 9</v>
      </c>
    </row>
    <row r="4303" spans="106:106" x14ac:dyDescent="0.3">
      <c r="DB4303" s="302" t="str">
        <f t="shared" si="292"/>
        <v>Prosjekt 9</v>
      </c>
    </row>
    <row r="4304" spans="106:106" x14ac:dyDescent="0.3">
      <c r="DB4304" s="302" t="str">
        <f t="shared" si="292"/>
        <v>Prosjekt 9</v>
      </c>
    </row>
    <row r="4305" spans="106:106" x14ac:dyDescent="0.3">
      <c r="DB4305" s="302" t="str">
        <f t="shared" si="292"/>
        <v>Prosjekt 9</v>
      </c>
    </row>
    <row r="4306" spans="106:106" x14ac:dyDescent="0.3">
      <c r="DB4306" s="302" t="str">
        <f t="shared" si="292"/>
        <v>Prosjekt 9</v>
      </c>
    </row>
    <row r="4307" spans="106:106" x14ac:dyDescent="0.3">
      <c r="DB4307" s="302" t="str">
        <f t="shared" si="292"/>
        <v>Prosjekt 9</v>
      </c>
    </row>
    <row r="4308" spans="106:106" x14ac:dyDescent="0.3">
      <c r="DB4308" s="302" t="str">
        <f t="shared" si="292"/>
        <v>Prosjekt 9</v>
      </c>
    </row>
    <row r="4309" spans="106:106" x14ac:dyDescent="0.3">
      <c r="DB4309" s="302" t="str">
        <f t="shared" si="292"/>
        <v>Prosjekt 9</v>
      </c>
    </row>
    <row r="4310" spans="106:106" x14ac:dyDescent="0.3">
      <c r="DB4310" s="302" t="str">
        <f t="shared" si="292"/>
        <v>Prosjekt 9</v>
      </c>
    </row>
    <row r="4311" spans="106:106" x14ac:dyDescent="0.3">
      <c r="DB4311" s="302" t="str">
        <f t="shared" si="292"/>
        <v>Prosjekt 9</v>
      </c>
    </row>
    <row r="4312" spans="106:106" x14ac:dyDescent="0.3">
      <c r="DB4312" s="302" t="str">
        <f t="shared" si="292"/>
        <v>Prosjekt 9</v>
      </c>
    </row>
    <row r="4313" spans="106:106" x14ac:dyDescent="0.3">
      <c r="DB4313" s="302" t="str">
        <f t="shared" si="292"/>
        <v>Prosjekt 9</v>
      </c>
    </row>
    <row r="4314" spans="106:106" x14ac:dyDescent="0.3">
      <c r="DB4314" s="302" t="str">
        <f t="shared" si="292"/>
        <v>Prosjekt 9</v>
      </c>
    </row>
    <row r="4315" spans="106:106" x14ac:dyDescent="0.3">
      <c r="DB4315" s="302" t="str">
        <f t="shared" si="292"/>
        <v>Prosjekt 9</v>
      </c>
    </row>
    <row r="4316" spans="106:106" x14ac:dyDescent="0.3">
      <c r="DB4316" s="302" t="str">
        <f t="shared" si="292"/>
        <v>Prosjekt 9</v>
      </c>
    </row>
    <row r="4317" spans="106:106" x14ac:dyDescent="0.3">
      <c r="DB4317" s="302" t="str">
        <f t="shared" si="292"/>
        <v>Prosjekt 9</v>
      </c>
    </row>
    <row r="4318" spans="106:106" x14ac:dyDescent="0.3">
      <c r="DB4318" s="302" t="str">
        <f t="shared" si="292"/>
        <v>Prosjekt 9</v>
      </c>
    </row>
    <row r="4319" spans="106:106" x14ac:dyDescent="0.3">
      <c r="DB4319" s="302" t="str">
        <f t="shared" si="292"/>
        <v>Prosjekt 9</v>
      </c>
    </row>
    <row r="4320" spans="106:106" x14ac:dyDescent="0.3">
      <c r="DB4320" s="302" t="str">
        <f t="shared" si="292"/>
        <v>Prosjekt 9</v>
      </c>
    </row>
    <row r="4321" spans="106:106" x14ac:dyDescent="0.3">
      <c r="DB4321" s="302" t="str">
        <f t="shared" si="292"/>
        <v>Prosjekt 9</v>
      </c>
    </row>
    <row r="4322" spans="106:106" x14ac:dyDescent="0.3">
      <c r="DB4322" s="302" t="str">
        <f t="shared" si="292"/>
        <v>Prosjekt 9</v>
      </c>
    </row>
    <row r="4323" spans="106:106" x14ac:dyDescent="0.3">
      <c r="DB4323" s="302" t="str">
        <f t="shared" si="292"/>
        <v>Prosjekt 9</v>
      </c>
    </row>
    <row r="4324" spans="106:106" x14ac:dyDescent="0.3">
      <c r="DB4324" s="302" t="str">
        <f t="shared" si="292"/>
        <v>Prosjekt 9</v>
      </c>
    </row>
    <row r="4325" spans="106:106" x14ac:dyDescent="0.3">
      <c r="DB4325" s="302" t="str">
        <f t="shared" si="292"/>
        <v>Prosjekt 9</v>
      </c>
    </row>
    <row r="4326" spans="106:106" x14ac:dyDescent="0.3">
      <c r="DB4326" s="302" t="str">
        <f t="shared" si="292"/>
        <v>Prosjekt 9</v>
      </c>
    </row>
    <row r="4327" spans="106:106" x14ac:dyDescent="0.3">
      <c r="DB4327" s="302" t="str">
        <f t="shared" si="292"/>
        <v>Prosjekt 9</v>
      </c>
    </row>
    <row r="4328" spans="106:106" x14ac:dyDescent="0.3">
      <c r="DB4328" s="302" t="str">
        <f t="shared" si="292"/>
        <v>Prosjekt 9</v>
      </c>
    </row>
    <row r="4329" spans="106:106" x14ac:dyDescent="0.3">
      <c r="DB4329" s="302" t="str">
        <f t="shared" si="292"/>
        <v>Prosjekt 9</v>
      </c>
    </row>
    <row r="4330" spans="106:106" x14ac:dyDescent="0.3">
      <c r="DB4330" s="302" t="str">
        <f t="shared" si="292"/>
        <v>Prosjekt 9</v>
      </c>
    </row>
    <row r="4331" spans="106:106" x14ac:dyDescent="0.3">
      <c r="DB4331" s="302" t="str">
        <f t="shared" si="292"/>
        <v>Prosjekt 9</v>
      </c>
    </row>
    <row r="4332" spans="106:106" x14ac:dyDescent="0.3">
      <c r="DB4332" s="302" t="str">
        <f t="shared" si="292"/>
        <v>Prosjekt 9</v>
      </c>
    </row>
    <row r="4333" spans="106:106" x14ac:dyDescent="0.3">
      <c r="DB4333" s="302" t="str">
        <f t="shared" si="292"/>
        <v>Prosjekt 9</v>
      </c>
    </row>
    <row r="4334" spans="106:106" x14ac:dyDescent="0.3">
      <c r="DB4334" s="302" t="str">
        <f t="shared" si="292"/>
        <v>Prosjekt 9</v>
      </c>
    </row>
    <row r="4335" spans="106:106" x14ac:dyDescent="0.3">
      <c r="DB4335" s="302" t="str">
        <f t="shared" si="292"/>
        <v>Prosjekt 9</v>
      </c>
    </row>
    <row r="4336" spans="106:106" x14ac:dyDescent="0.3">
      <c r="DB4336" s="302" t="str">
        <f t="shared" si="292"/>
        <v>Prosjekt 9</v>
      </c>
    </row>
    <row r="4337" spans="106:106" x14ac:dyDescent="0.3">
      <c r="DB4337" s="302" t="str">
        <f t="shared" si="292"/>
        <v>Prosjekt 9</v>
      </c>
    </row>
    <row r="4338" spans="106:106" x14ac:dyDescent="0.3">
      <c r="DB4338" s="302" t="str">
        <f t="shared" si="292"/>
        <v>Prosjekt 9</v>
      </c>
    </row>
    <row r="4339" spans="106:106" x14ac:dyDescent="0.3">
      <c r="DB4339" s="302" t="str">
        <f t="shared" si="292"/>
        <v>Prosjekt 9</v>
      </c>
    </row>
    <row r="4340" spans="106:106" x14ac:dyDescent="0.3">
      <c r="DB4340" s="302" t="str">
        <f t="shared" si="292"/>
        <v>Prosjekt 9</v>
      </c>
    </row>
    <row r="4341" spans="106:106" x14ac:dyDescent="0.3">
      <c r="DB4341" s="302" t="str">
        <f t="shared" si="292"/>
        <v>Prosjekt 9</v>
      </c>
    </row>
    <row r="4342" spans="106:106" x14ac:dyDescent="0.3">
      <c r="DB4342" s="302" t="str">
        <f t="shared" si="292"/>
        <v>Prosjekt 9</v>
      </c>
    </row>
    <row r="4343" spans="106:106" x14ac:dyDescent="0.3">
      <c r="DB4343" s="302" t="str">
        <f t="shared" si="292"/>
        <v>Prosjekt 9</v>
      </c>
    </row>
    <row r="4344" spans="106:106" x14ac:dyDescent="0.3">
      <c r="DB4344" s="302" t="str">
        <f t="shared" si="292"/>
        <v>Prosjekt 9</v>
      </c>
    </row>
    <row r="4345" spans="106:106" x14ac:dyDescent="0.3">
      <c r="DB4345" s="302" t="str">
        <f t="shared" si="292"/>
        <v>Prosjekt 9</v>
      </c>
    </row>
    <row r="4346" spans="106:106" x14ac:dyDescent="0.3">
      <c r="DB4346" s="302" t="str">
        <f t="shared" si="292"/>
        <v>Prosjekt 9</v>
      </c>
    </row>
    <row r="4347" spans="106:106" x14ac:dyDescent="0.3">
      <c r="DB4347" s="302" t="str">
        <f t="shared" si="292"/>
        <v>Prosjekt 9</v>
      </c>
    </row>
    <row r="4348" spans="106:106" x14ac:dyDescent="0.3">
      <c r="DB4348" s="302" t="str">
        <f t="shared" si="292"/>
        <v>Prosjekt 9</v>
      </c>
    </row>
    <row r="4349" spans="106:106" x14ac:dyDescent="0.3">
      <c r="DB4349" s="302" t="str">
        <f t="shared" si="292"/>
        <v>Prosjekt 9</v>
      </c>
    </row>
    <row r="4350" spans="106:106" x14ac:dyDescent="0.3">
      <c r="DB4350" s="302" t="str">
        <f t="shared" si="292"/>
        <v>Prosjekt 9</v>
      </c>
    </row>
    <row r="4351" spans="106:106" x14ac:dyDescent="0.3">
      <c r="DB4351" s="302" t="str">
        <f t="shared" si="292"/>
        <v>Prosjekt 9</v>
      </c>
    </row>
    <row r="4352" spans="106:106" x14ac:dyDescent="0.3">
      <c r="DB4352" s="302" t="str">
        <f t="shared" si="292"/>
        <v>Prosjekt 9</v>
      </c>
    </row>
    <row r="4353" spans="106:106" x14ac:dyDescent="0.3">
      <c r="DB4353" s="302" t="str">
        <f t="shared" si="292"/>
        <v>Prosjekt 9</v>
      </c>
    </row>
    <row r="4354" spans="106:106" x14ac:dyDescent="0.3">
      <c r="DB4354" s="302" t="str">
        <f t="shared" si="292"/>
        <v>Prosjekt 9</v>
      </c>
    </row>
    <row r="4355" spans="106:106" x14ac:dyDescent="0.3">
      <c r="DB4355" s="302" t="str">
        <f t="shared" si="292"/>
        <v>Prosjekt 9</v>
      </c>
    </row>
    <row r="4356" spans="106:106" x14ac:dyDescent="0.3">
      <c r="DB4356" s="302" t="str">
        <f t="shared" si="292"/>
        <v>Prosjekt 9</v>
      </c>
    </row>
    <row r="4357" spans="106:106" x14ac:dyDescent="0.3">
      <c r="DB4357" s="302" t="str">
        <f t="shared" ref="DB4357:DB4420" si="293">IF(CY4357="",DB4356,_xlfn.CONCAT($CY$2," ",CY4357))</f>
        <v>Prosjekt 9</v>
      </c>
    </row>
    <row r="4358" spans="106:106" x14ac:dyDescent="0.3">
      <c r="DB4358" s="302" t="str">
        <f t="shared" si="293"/>
        <v>Prosjekt 9</v>
      </c>
    </row>
    <row r="4359" spans="106:106" x14ac:dyDescent="0.3">
      <c r="DB4359" s="302" t="str">
        <f t="shared" si="293"/>
        <v>Prosjekt 9</v>
      </c>
    </row>
    <row r="4360" spans="106:106" x14ac:dyDescent="0.3">
      <c r="DB4360" s="302" t="str">
        <f t="shared" si="293"/>
        <v>Prosjekt 9</v>
      </c>
    </row>
    <row r="4361" spans="106:106" x14ac:dyDescent="0.3">
      <c r="DB4361" s="302" t="str">
        <f t="shared" si="293"/>
        <v>Prosjekt 9</v>
      </c>
    </row>
    <row r="4362" spans="106:106" x14ac:dyDescent="0.3">
      <c r="DB4362" s="302" t="str">
        <f t="shared" si="293"/>
        <v>Prosjekt 9</v>
      </c>
    </row>
    <row r="4363" spans="106:106" x14ac:dyDescent="0.3">
      <c r="DB4363" s="302" t="str">
        <f t="shared" si="293"/>
        <v>Prosjekt 9</v>
      </c>
    </row>
    <row r="4364" spans="106:106" x14ac:dyDescent="0.3">
      <c r="DB4364" s="302" t="str">
        <f t="shared" si="293"/>
        <v>Prosjekt 9</v>
      </c>
    </row>
    <row r="4365" spans="106:106" x14ac:dyDescent="0.3">
      <c r="DB4365" s="302" t="str">
        <f t="shared" si="293"/>
        <v>Prosjekt 9</v>
      </c>
    </row>
    <row r="4366" spans="106:106" x14ac:dyDescent="0.3">
      <c r="DB4366" s="302" t="str">
        <f t="shared" si="293"/>
        <v>Prosjekt 9</v>
      </c>
    </row>
    <row r="4367" spans="106:106" x14ac:dyDescent="0.3">
      <c r="DB4367" s="302" t="str">
        <f t="shared" si="293"/>
        <v>Prosjekt 9</v>
      </c>
    </row>
    <row r="4368" spans="106:106" x14ac:dyDescent="0.3">
      <c r="DB4368" s="302" t="str">
        <f t="shared" si="293"/>
        <v>Prosjekt 9</v>
      </c>
    </row>
    <row r="4369" spans="106:106" x14ac:dyDescent="0.3">
      <c r="DB4369" s="302" t="str">
        <f t="shared" si="293"/>
        <v>Prosjekt 9</v>
      </c>
    </row>
    <row r="4370" spans="106:106" x14ac:dyDescent="0.3">
      <c r="DB4370" s="302" t="str">
        <f t="shared" si="293"/>
        <v>Prosjekt 9</v>
      </c>
    </row>
    <row r="4371" spans="106:106" x14ac:dyDescent="0.3">
      <c r="DB4371" s="302" t="str">
        <f t="shared" si="293"/>
        <v>Prosjekt 9</v>
      </c>
    </row>
    <row r="4372" spans="106:106" x14ac:dyDescent="0.3">
      <c r="DB4372" s="302" t="str">
        <f t="shared" si="293"/>
        <v>Prosjekt 9</v>
      </c>
    </row>
    <row r="4373" spans="106:106" x14ac:dyDescent="0.3">
      <c r="DB4373" s="302" t="str">
        <f t="shared" si="293"/>
        <v>Prosjekt 9</v>
      </c>
    </row>
    <row r="4374" spans="106:106" x14ac:dyDescent="0.3">
      <c r="DB4374" s="302" t="str">
        <f t="shared" si="293"/>
        <v>Prosjekt 9</v>
      </c>
    </row>
    <row r="4375" spans="106:106" x14ac:dyDescent="0.3">
      <c r="DB4375" s="302" t="str">
        <f t="shared" si="293"/>
        <v>Prosjekt 9</v>
      </c>
    </row>
    <row r="4376" spans="106:106" x14ac:dyDescent="0.3">
      <c r="DB4376" s="302" t="str">
        <f t="shared" si="293"/>
        <v>Prosjekt 9</v>
      </c>
    </row>
    <row r="4377" spans="106:106" x14ac:dyDescent="0.3">
      <c r="DB4377" s="302" t="str">
        <f t="shared" si="293"/>
        <v>Prosjekt 9</v>
      </c>
    </row>
    <row r="4378" spans="106:106" x14ac:dyDescent="0.3">
      <c r="DB4378" s="302" t="str">
        <f t="shared" si="293"/>
        <v>Prosjekt 9</v>
      </c>
    </row>
    <row r="4379" spans="106:106" x14ac:dyDescent="0.3">
      <c r="DB4379" s="302" t="str">
        <f t="shared" si="293"/>
        <v>Prosjekt 9</v>
      </c>
    </row>
    <row r="4380" spans="106:106" x14ac:dyDescent="0.3">
      <c r="DB4380" s="302" t="str">
        <f t="shared" si="293"/>
        <v>Prosjekt 9</v>
      </c>
    </row>
    <row r="4381" spans="106:106" x14ac:dyDescent="0.3">
      <c r="DB4381" s="302" t="str">
        <f t="shared" si="293"/>
        <v>Prosjekt 9</v>
      </c>
    </row>
    <row r="4382" spans="106:106" x14ac:dyDescent="0.3">
      <c r="DB4382" s="302" t="str">
        <f t="shared" si="293"/>
        <v>Prosjekt 9</v>
      </c>
    </row>
    <row r="4383" spans="106:106" x14ac:dyDescent="0.3">
      <c r="DB4383" s="302" t="str">
        <f t="shared" si="293"/>
        <v>Prosjekt 9</v>
      </c>
    </row>
    <row r="4384" spans="106:106" x14ac:dyDescent="0.3">
      <c r="DB4384" s="302" t="str">
        <f t="shared" si="293"/>
        <v>Prosjekt 9</v>
      </c>
    </row>
    <row r="4385" spans="106:106" x14ac:dyDescent="0.3">
      <c r="DB4385" s="302" t="str">
        <f t="shared" si="293"/>
        <v>Prosjekt 9</v>
      </c>
    </row>
    <row r="4386" spans="106:106" x14ac:dyDescent="0.3">
      <c r="DB4386" s="302" t="str">
        <f t="shared" si="293"/>
        <v>Prosjekt 9</v>
      </c>
    </row>
    <row r="4387" spans="106:106" x14ac:dyDescent="0.3">
      <c r="DB4387" s="302" t="str">
        <f t="shared" si="293"/>
        <v>Prosjekt 9</v>
      </c>
    </row>
    <row r="4388" spans="106:106" x14ac:dyDescent="0.3">
      <c r="DB4388" s="302" t="str">
        <f t="shared" si="293"/>
        <v>Prosjekt 9</v>
      </c>
    </row>
    <row r="4389" spans="106:106" x14ac:dyDescent="0.3">
      <c r="DB4389" s="302" t="str">
        <f t="shared" si="293"/>
        <v>Prosjekt 9</v>
      </c>
    </row>
    <row r="4390" spans="106:106" x14ac:dyDescent="0.3">
      <c r="DB4390" s="302" t="str">
        <f t="shared" si="293"/>
        <v>Prosjekt 9</v>
      </c>
    </row>
    <row r="4391" spans="106:106" x14ac:dyDescent="0.3">
      <c r="DB4391" s="302" t="str">
        <f t="shared" si="293"/>
        <v>Prosjekt 9</v>
      </c>
    </row>
    <row r="4392" spans="106:106" x14ac:dyDescent="0.3">
      <c r="DB4392" s="302" t="str">
        <f t="shared" si="293"/>
        <v>Prosjekt 9</v>
      </c>
    </row>
    <row r="4393" spans="106:106" x14ac:dyDescent="0.3">
      <c r="DB4393" s="302" t="str">
        <f t="shared" si="293"/>
        <v>Prosjekt 9</v>
      </c>
    </row>
    <row r="4394" spans="106:106" x14ac:dyDescent="0.3">
      <c r="DB4394" s="302" t="str">
        <f t="shared" si="293"/>
        <v>Prosjekt 9</v>
      </c>
    </row>
    <row r="4395" spans="106:106" x14ac:dyDescent="0.3">
      <c r="DB4395" s="302" t="str">
        <f t="shared" si="293"/>
        <v>Prosjekt 9</v>
      </c>
    </row>
    <row r="4396" spans="106:106" x14ac:dyDescent="0.3">
      <c r="DB4396" s="302" t="str">
        <f t="shared" si="293"/>
        <v>Prosjekt 9</v>
      </c>
    </row>
    <row r="4397" spans="106:106" x14ac:dyDescent="0.3">
      <c r="DB4397" s="302" t="str">
        <f t="shared" si="293"/>
        <v>Prosjekt 9</v>
      </c>
    </row>
    <row r="4398" spans="106:106" x14ac:dyDescent="0.3">
      <c r="DB4398" s="302" t="str">
        <f t="shared" si="293"/>
        <v>Prosjekt 9</v>
      </c>
    </row>
    <row r="4399" spans="106:106" x14ac:dyDescent="0.3">
      <c r="DB4399" s="302" t="str">
        <f t="shared" si="293"/>
        <v>Prosjekt 9</v>
      </c>
    </row>
    <row r="4400" spans="106:106" x14ac:dyDescent="0.3">
      <c r="DB4400" s="302" t="str">
        <f t="shared" si="293"/>
        <v>Prosjekt 9</v>
      </c>
    </row>
    <row r="4401" spans="106:106" x14ac:dyDescent="0.3">
      <c r="DB4401" s="302" t="str">
        <f t="shared" si="293"/>
        <v>Prosjekt 9</v>
      </c>
    </row>
    <row r="4402" spans="106:106" x14ac:dyDescent="0.3">
      <c r="DB4402" s="302" t="str">
        <f t="shared" si="293"/>
        <v>Prosjekt 9</v>
      </c>
    </row>
    <row r="4403" spans="106:106" x14ac:dyDescent="0.3">
      <c r="DB4403" s="302" t="str">
        <f t="shared" si="293"/>
        <v>Prosjekt 9</v>
      </c>
    </row>
    <row r="4404" spans="106:106" x14ac:dyDescent="0.3">
      <c r="DB4404" s="302" t="str">
        <f t="shared" si="293"/>
        <v>Prosjekt 9</v>
      </c>
    </row>
    <row r="4405" spans="106:106" x14ac:dyDescent="0.3">
      <c r="DB4405" s="302" t="str">
        <f t="shared" si="293"/>
        <v>Prosjekt 9</v>
      </c>
    </row>
    <row r="4406" spans="106:106" x14ac:dyDescent="0.3">
      <c r="DB4406" s="302" t="str">
        <f t="shared" si="293"/>
        <v>Prosjekt 9</v>
      </c>
    </row>
    <row r="4407" spans="106:106" x14ac:dyDescent="0.3">
      <c r="DB4407" s="302" t="str">
        <f t="shared" si="293"/>
        <v>Prosjekt 9</v>
      </c>
    </row>
    <row r="4408" spans="106:106" x14ac:dyDescent="0.3">
      <c r="DB4408" s="302" t="str">
        <f t="shared" si="293"/>
        <v>Prosjekt 9</v>
      </c>
    </row>
    <row r="4409" spans="106:106" x14ac:dyDescent="0.3">
      <c r="DB4409" s="302" t="str">
        <f t="shared" si="293"/>
        <v>Prosjekt 9</v>
      </c>
    </row>
    <row r="4410" spans="106:106" x14ac:dyDescent="0.3">
      <c r="DB4410" s="302" t="str">
        <f t="shared" si="293"/>
        <v>Prosjekt 9</v>
      </c>
    </row>
    <row r="4411" spans="106:106" x14ac:dyDescent="0.3">
      <c r="DB4411" s="302" t="str">
        <f t="shared" si="293"/>
        <v>Prosjekt 9</v>
      </c>
    </row>
    <row r="4412" spans="106:106" x14ac:dyDescent="0.3">
      <c r="DB4412" s="302" t="str">
        <f t="shared" si="293"/>
        <v>Prosjekt 9</v>
      </c>
    </row>
    <row r="4413" spans="106:106" x14ac:dyDescent="0.3">
      <c r="DB4413" s="302" t="str">
        <f t="shared" si="293"/>
        <v>Prosjekt 9</v>
      </c>
    </row>
    <row r="4414" spans="106:106" x14ac:dyDescent="0.3">
      <c r="DB4414" s="302" t="str">
        <f t="shared" si="293"/>
        <v>Prosjekt 9</v>
      </c>
    </row>
    <row r="4415" spans="106:106" x14ac:dyDescent="0.3">
      <c r="DB4415" s="302" t="str">
        <f t="shared" si="293"/>
        <v>Prosjekt 9</v>
      </c>
    </row>
    <row r="4416" spans="106:106" x14ac:dyDescent="0.3">
      <c r="DB4416" s="302" t="str">
        <f t="shared" si="293"/>
        <v>Prosjekt 9</v>
      </c>
    </row>
    <row r="4417" spans="106:106" x14ac:dyDescent="0.3">
      <c r="DB4417" s="302" t="str">
        <f t="shared" si="293"/>
        <v>Prosjekt 9</v>
      </c>
    </row>
    <row r="4418" spans="106:106" x14ac:dyDescent="0.3">
      <c r="DB4418" s="302" t="str">
        <f t="shared" si="293"/>
        <v>Prosjekt 9</v>
      </c>
    </row>
    <row r="4419" spans="106:106" x14ac:dyDescent="0.3">
      <c r="DB4419" s="302" t="str">
        <f t="shared" si="293"/>
        <v>Prosjekt 9</v>
      </c>
    </row>
    <row r="4420" spans="106:106" x14ac:dyDescent="0.3">
      <c r="DB4420" s="302" t="str">
        <f t="shared" si="293"/>
        <v>Prosjekt 9</v>
      </c>
    </row>
    <row r="4421" spans="106:106" x14ac:dyDescent="0.3">
      <c r="DB4421" s="302" t="str">
        <f t="shared" ref="DB4421:DB4484" si="294">IF(CY4421="",DB4420,_xlfn.CONCAT($CY$2," ",CY4421))</f>
        <v>Prosjekt 9</v>
      </c>
    </row>
    <row r="4422" spans="106:106" x14ac:dyDescent="0.3">
      <c r="DB4422" s="302" t="str">
        <f t="shared" si="294"/>
        <v>Prosjekt 9</v>
      </c>
    </row>
    <row r="4423" spans="106:106" x14ac:dyDescent="0.3">
      <c r="DB4423" s="302" t="str">
        <f t="shared" si="294"/>
        <v>Prosjekt 9</v>
      </c>
    </row>
    <row r="4424" spans="106:106" x14ac:dyDescent="0.3">
      <c r="DB4424" s="302" t="str">
        <f t="shared" si="294"/>
        <v>Prosjekt 9</v>
      </c>
    </row>
    <row r="4425" spans="106:106" x14ac:dyDescent="0.3">
      <c r="DB4425" s="302" t="str">
        <f t="shared" si="294"/>
        <v>Prosjekt 9</v>
      </c>
    </row>
    <row r="4426" spans="106:106" x14ac:dyDescent="0.3">
      <c r="DB4426" s="302" t="str">
        <f t="shared" si="294"/>
        <v>Prosjekt 9</v>
      </c>
    </row>
    <row r="4427" spans="106:106" x14ac:dyDescent="0.3">
      <c r="DB4427" s="302" t="str">
        <f t="shared" si="294"/>
        <v>Prosjekt 9</v>
      </c>
    </row>
    <row r="4428" spans="106:106" x14ac:dyDescent="0.3">
      <c r="DB4428" s="302" t="str">
        <f t="shared" si="294"/>
        <v>Prosjekt 9</v>
      </c>
    </row>
    <row r="4429" spans="106:106" x14ac:dyDescent="0.3">
      <c r="DB4429" s="302" t="str">
        <f t="shared" si="294"/>
        <v>Prosjekt 9</v>
      </c>
    </row>
    <row r="4430" spans="106:106" x14ac:dyDescent="0.3">
      <c r="DB4430" s="302" t="str">
        <f t="shared" si="294"/>
        <v>Prosjekt 9</v>
      </c>
    </row>
    <row r="4431" spans="106:106" x14ac:dyDescent="0.3">
      <c r="DB4431" s="302" t="str">
        <f t="shared" si="294"/>
        <v>Prosjekt 9</v>
      </c>
    </row>
    <row r="4432" spans="106:106" x14ac:dyDescent="0.3">
      <c r="DB4432" s="302" t="str">
        <f t="shared" si="294"/>
        <v>Prosjekt 9</v>
      </c>
    </row>
    <row r="4433" spans="106:106" x14ac:dyDescent="0.3">
      <c r="DB4433" s="302" t="str">
        <f t="shared" si="294"/>
        <v>Prosjekt 9</v>
      </c>
    </row>
    <row r="4434" spans="106:106" x14ac:dyDescent="0.3">
      <c r="DB4434" s="302" t="str">
        <f t="shared" si="294"/>
        <v>Prosjekt 9</v>
      </c>
    </row>
    <row r="4435" spans="106:106" x14ac:dyDescent="0.3">
      <c r="DB4435" s="302" t="str">
        <f t="shared" si="294"/>
        <v>Prosjekt 9</v>
      </c>
    </row>
    <row r="4436" spans="106:106" x14ac:dyDescent="0.3">
      <c r="DB4436" s="302" t="str">
        <f t="shared" si="294"/>
        <v>Prosjekt 9</v>
      </c>
    </row>
    <row r="4437" spans="106:106" x14ac:dyDescent="0.3">
      <c r="DB4437" s="302" t="str">
        <f t="shared" si="294"/>
        <v>Prosjekt 9</v>
      </c>
    </row>
    <row r="4438" spans="106:106" x14ac:dyDescent="0.3">
      <c r="DB4438" s="302" t="str">
        <f t="shared" si="294"/>
        <v>Prosjekt 9</v>
      </c>
    </row>
    <row r="4439" spans="106:106" x14ac:dyDescent="0.3">
      <c r="DB4439" s="302" t="str">
        <f t="shared" si="294"/>
        <v>Prosjekt 9</v>
      </c>
    </row>
    <row r="4440" spans="106:106" x14ac:dyDescent="0.3">
      <c r="DB4440" s="302" t="str">
        <f t="shared" si="294"/>
        <v>Prosjekt 9</v>
      </c>
    </row>
    <row r="4441" spans="106:106" x14ac:dyDescent="0.3">
      <c r="DB4441" s="302" t="str">
        <f t="shared" si="294"/>
        <v>Prosjekt 9</v>
      </c>
    </row>
    <row r="4442" spans="106:106" x14ac:dyDescent="0.3">
      <c r="DB4442" s="302" t="str">
        <f t="shared" si="294"/>
        <v>Prosjekt 9</v>
      </c>
    </row>
    <row r="4443" spans="106:106" x14ac:dyDescent="0.3">
      <c r="DB4443" s="302" t="str">
        <f t="shared" si="294"/>
        <v>Prosjekt 9</v>
      </c>
    </row>
    <row r="4444" spans="106:106" x14ac:dyDescent="0.3">
      <c r="DB4444" s="302" t="str">
        <f t="shared" si="294"/>
        <v>Prosjekt 9</v>
      </c>
    </row>
    <row r="4445" spans="106:106" x14ac:dyDescent="0.3">
      <c r="DB4445" s="302" t="str">
        <f t="shared" si="294"/>
        <v>Prosjekt 9</v>
      </c>
    </row>
    <row r="4446" spans="106:106" x14ac:dyDescent="0.3">
      <c r="DB4446" s="302" t="str">
        <f t="shared" si="294"/>
        <v>Prosjekt 9</v>
      </c>
    </row>
    <row r="4447" spans="106:106" x14ac:dyDescent="0.3">
      <c r="DB4447" s="302" t="str">
        <f t="shared" si="294"/>
        <v>Prosjekt 9</v>
      </c>
    </row>
    <row r="4448" spans="106:106" x14ac:dyDescent="0.3">
      <c r="DB4448" s="302" t="str">
        <f t="shared" si="294"/>
        <v>Prosjekt 9</v>
      </c>
    </row>
    <row r="4449" spans="106:106" x14ac:dyDescent="0.3">
      <c r="DB4449" s="302" t="str">
        <f t="shared" si="294"/>
        <v>Prosjekt 9</v>
      </c>
    </row>
    <row r="4450" spans="106:106" x14ac:dyDescent="0.3">
      <c r="DB4450" s="302" t="str">
        <f t="shared" si="294"/>
        <v>Prosjekt 9</v>
      </c>
    </row>
    <row r="4451" spans="106:106" x14ac:dyDescent="0.3">
      <c r="DB4451" s="302" t="str">
        <f t="shared" si="294"/>
        <v>Prosjekt 9</v>
      </c>
    </row>
    <row r="4452" spans="106:106" x14ac:dyDescent="0.3">
      <c r="DB4452" s="302" t="str">
        <f t="shared" si="294"/>
        <v>Prosjekt 9</v>
      </c>
    </row>
    <row r="4453" spans="106:106" x14ac:dyDescent="0.3">
      <c r="DB4453" s="302" t="str">
        <f t="shared" si="294"/>
        <v>Prosjekt 9</v>
      </c>
    </row>
    <row r="4454" spans="106:106" x14ac:dyDescent="0.3">
      <c r="DB4454" s="302" t="str">
        <f t="shared" si="294"/>
        <v>Prosjekt 9</v>
      </c>
    </row>
    <row r="4455" spans="106:106" x14ac:dyDescent="0.3">
      <c r="DB4455" s="302" t="str">
        <f t="shared" si="294"/>
        <v>Prosjekt 9</v>
      </c>
    </row>
    <row r="4456" spans="106:106" x14ac:dyDescent="0.3">
      <c r="DB4456" s="302" t="str">
        <f t="shared" si="294"/>
        <v>Prosjekt 9</v>
      </c>
    </row>
    <row r="4457" spans="106:106" x14ac:dyDescent="0.3">
      <c r="DB4457" s="302" t="str">
        <f t="shared" si="294"/>
        <v>Prosjekt 9</v>
      </c>
    </row>
    <row r="4458" spans="106:106" x14ac:dyDescent="0.3">
      <c r="DB4458" s="302" t="str">
        <f t="shared" si="294"/>
        <v>Prosjekt 9</v>
      </c>
    </row>
    <row r="4459" spans="106:106" x14ac:dyDescent="0.3">
      <c r="DB4459" s="302" t="str">
        <f t="shared" si="294"/>
        <v>Prosjekt 9</v>
      </c>
    </row>
    <row r="4460" spans="106:106" x14ac:dyDescent="0.3">
      <c r="DB4460" s="302" t="str">
        <f t="shared" si="294"/>
        <v>Prosjekt 9</v>
      </c>
    </row>
    <row r="4461" spans="106:106" x14ac:dyDescent="0.3">
      <c r="DB4461" s="302" t="str">
        <f t="shared" si="294"/>
        <v>Prosjekt 9</v>
      </c>
    </row>
    <row r="4462" spans="106:106" x14ac:dyDescent="0.3">
      <c r="DB4462" s="302" t="str">
        <f t="shared" si="294"/>
        <v>Prosjekt 9</v>
      </c>
    </row>
    <row r="4463" spans="106:106" x14ac:dyDescent="0.3">
      <c r="DB4463" s="302" t="str">
        <f t="shared" si="294"/>
        <v>Prosjekt 9</v>
      </c>
    </row>
    <row r="4464" spans="106:106" x14ac:dyDescent="0.3">
      <c r="DB4464" s="302" t="str">
        <f t="shared" si="294"/>
        <v>Prosjekt 9</v>
      </c>
    </row>
    <row r="4465" spans="106:106" x14ac:dyDescent="0.3">
      <c r="DB4465" s="302" t="str">
        <f t="shared" si="294"/>
        <v>Prosjekt 9</v>
      </c>
    </row>
    <row r="4466" spans="106:106" x14ac:dyDescent="0.3">
      <c r="DB4466" s="302" t="str">
        <f t="shared" si="294"/>
        <v>Prosjekt 9</v>
      </c>
    </row>
    <row r="4467" spans="106:106" x14ac:dyDescent="0.3">
      <c r="DB4467" s="302" t="str">
        <f t="shared" si="294"/>
        <v>Prosjekt 9</v>
      </c>
    </row>
    <row r="4468" spans="106:106" x14ac:dyDescent="0.3">
      <c r="DB4468" s="302" t="str">
        <f t="shared" si="294"/>
        <v>Prosjekt 9</v>
      </c>
    </row>
    <row r="4469" spans="106:106" x14ac:dyDescent="0.3">
      <c r="DB4469" s="302" t="str">
        <f t="shared" si="294"/>
        <v>Prosjekt 9</v>
      </c>
    </row>
    <row r="4470" spans="106:106" x14ac:dyDescent="0.3">
      <c r="DB4470" s="302" t="str">
        <f t="shared" si="294"/>
        <v>Prosjekt 9</v>
      </c>
    </row>
    <row r="4471" spans="106:106" x14ac:dyDescent="0.3">
      <c r="DB4471" s="302" t="str">
        <f t="shared" si="294"/>
        <v>Prosjekt 9</v>
      </c>
    </row>
    <row r="4472" spans="106:106" x14ac:dyDescent="0.3">
      <c r="DB4472" s="302" t="str">
        <f t="shared" si="294"/>
        <v>Prosjekt 9</v>
      </c>
    </row>
    <row r="4473" spans="106:106" x14ac:dyDescent="0.3">
      <c r="DB4473" s="302" t="str">
        <f t="shared" si="294"/>
        <v>Prosjekt 9</v>
      </c>
    </row>
    <row r="4474" spans="106:106" x14ac:dyDescent="0.3">
      <c r="DB4474" s="302" t="str">
        <f t="shared" si="294"/>
        <v>Prosjekt 9</v>
      </c>
    </row>
    <row r="4475" spans="106:106" x14ac:dyDescent="0.3">
      <c r="DB4475" s="302" t="str">
        <f t="shared" si="294"/>
        <v>Prosjekt 9</v>
      </c>
    </row>
    <row r="4476" spans="106:106" x14ac:dyDescent="0.3">
      <c r="DB4476" s="302" t="str">
        <f t="shared" si="294"/>
        <v>Prosjekt 9</v>
      </c>
    </row>
    <row r="4477" spans="106:106" x14ac:dyDescent="0.3">
      <c r="DB4477" s="302" t="str">
        <f t="shared" si="294"/>
        <v>Prosjekt 9</v>
      </c>
    </row>
    <row r="4478" spans="106:106" x14ac:dyDescent="0.3">
      <c r="DB4478" s="302" t="str">
        <f t="shared" si="294"/>
        <v>Prosjekt 9</v>
      </c>
    </row>
    <row r="4479" spans="106:106" x14ac:dyDescent="0.3">
      <c r="DB4479" s="302" t="str">
        <f t="shared" si="294"/>
        <v>Prosjekt 9</v>
      </c>
    </row>
    <row r="4480" spans="106:106" x14ac:dyDescent="0.3">
      <c r="DB4480" s="302" t="str">
        <f t="shared" si="294"/>
        <v>Prosjekt 9</v>
      </c>
    </row>
    <row r="4481" spans="106:106" x14ac:dyDescent="0.3">
      <c r="DB4481" s="302" t="str">
        <f t="shared" si="294"/>
        <v>Prosjekt 9</v>
      </c>
    </row>
    <row r="4482" spans="106:106" x14ac:dyDescent="0.3">
      <c r="DB4482" s="302" t="str">
        <f t="shared" si="294"/>
        <v>Prosjekt 9</v>
      </c>
    </row>
    <row r="4483" spans="106:106" x14ac:dyDescent="0.3">
      <c r="DB4483" s="302" t="str">
        <f t="shared" si="294"/>
        <v>Prosjekt 9</v>
      </c>
    </row>
    <row r="4484" spans="106:106" x14ac:dyDescent="0.3">
      <c r="DB4484" s="302" t="str">
        <f t="shared" si="294"/>
        <v>Prosjekt 9</v>
      </c>
    </row>
    <row r="4485" spans="106:106" x14ac:dyDescent="0.3">
      <c r="DB4485" s="302" t="str">
        <f t="shared" ref="DB4485:DB4548" si="295">IF(CY4485="",DB4484,_xlfn.CONCAT($CY$2," ",CY4485))</f>
        <v>Prosjekt 9</v>
      </c>
    </row>
    <row r="4486" spans="106:106" x14ac:dyDescent="0.3">
      <c r="DB4486" s="302" t="str">
        <f t="shared" si="295"/>
        <v>Prosjekt 9</v>
      </c>
    </row>
    <row r="4487" spans="106:106" x14ac:dyDescent="0.3">
      <c r="DB4487" s="302" t="str">
        <f t="shared" si="295"/>
        <v>Prosjekt 9</v>
      </c>
    </row>
    <row r="4488" spans="106:106" x14ac:dyDescent="0.3">
      <c r="DB4488" s="302" t="str">
        <f t="shared" si="295"/>
        <v>Prosjekt 9</v>
      </c>
    </row>
    <row r="4489" spans="106:106" x14ac:dyDescent="0.3">
      <c r="DB4489" s="302" t="str">
        <f t="shared" si="295"/>
        <v>Prosjekt 9</v>
      </c>
    </row>
    <row r="4490" spans="106:106" x14ac:dyDescent="0.3">
      <c r="DB4490" s="302" t="str">
        <f t="shared" si="295"/>
        <v>Prosjekt 9</v>
      </c>
    </row>
    <row r="4491" spans="106:106" x14ac:dyDescent="0.3">
      <c r="DB4491" s="302" t="str">
        <f t="shared" si="295"/>
        <v>Prosjekt 9</v>
      </c>
    </row>
    <row r="4492" spans="106:106" x14ac:dyDescent="0.3">
      <c r="DB4492" s="302" t="str">
        <f t="shared" si="295"/>
        <v>Prosjekt 9</v>
      </c>
    </row>
    <row r="4493" spans="106:106" x14ac:dyDescent="0.3">
      <c r="DB4493" s="302" t="str">
        <f t="shared" si="295"/>
        <v>Prosjekt 9</v>
      </c>
    </row>
    <row r="4494" spans="106:106" x14ac:dyDescent="0.3">
      <c r="DB4494" s="302" t="str">
        <f t="shared" si="295"/>
        <v>Prosjekt 9</v>
      </c>
    </row>
    <row r="4495" spans="106:106" x14ac:dyDescent="0.3">
      <c r="DB4495" s="302" t="str">
        <f t="shared" si="295"/>
        <v>Prosjekt 9</v>
      </c>
    </row>
    <row r="4496" spans="106:106" x14ac:dyDescent="0.3">
      <c r="DB4496" s="302" t="str">
        <f t="shared" si="295"/>
        <v>Prosjekt 9</v>
      </c>
    </row>
    <row r="4497" spans="106:106" x14ac:dyDescent="0.3">
      <c r="DB4497" s="302" t="str">
        <f t="shared" si="295"/>
        <v>Prosjekt 9</v>
      </c>
    </row>
    <row r="4498" spans="106:106" x14ac:dyDescent="0.3">
      <c r="DB4498" s="302" t="str">
        <f t="shared" si="295"/>
        <v>Prosjekt 9</v>
      </c>
    </row>
    <row r="4499" spans="106:106" x14ac:dyDescent="0.3">
      <c r="DB4499" s="302" t="str">
        <f t="shared" si="295"/>
        <v>Prosjekt 9</v>
      </c>
    </row>
    <row r="4500" spans="106:106" x14ac:dyDescent="0.3">
      <c r="DB4500" s="302" t="str">
        <f t="shared" si="295"/>
        <v>Prosjekt 9</v>
      </c>
    </row>
    <row r="4501" spans="106:106" x14ac:dyDescent="0.3">
      <c r="DB4501" s="302" t="str">
        <f t="shared" si="295"/>
        <v>Prosjekt 9</v>
      </c>
    </row>
    <row r="4502" spans="106:106" x14ac:dyDescent="0.3">
      <c r="DB4502" s="302" t="str">
        <f t="shared" si="295"/>
        <v>Prosjekt 9</v>
      </c>
    </row>
    <row r="4503" spans="106:106" x14ac:dyDescent="0.3">
      <c r="DB4503" s="302" t="str">
        <f t="shared" si="295"/>
        <v>Prosjekt 9</v>
      </c>
    </row>
    <row r="4504" spans="106:106" x14ac:dyDescent="0.3">
      <c r="DB4504" s="302" t="str">
        <f t="shared" si="295"/>
        <v>Prosjekt 9</v>
      </c>
    </row>
    <row r="4505" spans="106:106" x14ac:dyDescent="0.3">
      <c r="DB4505" s="302" t="str">
        <f t="shared" si="295"/>
        <v>Prosjekt 9</v>
      </c>
    </row>
    <row r="4506" spans="106:106" x14ac:dyDescent="0.3">
      <c r="DB4506" s="302" t="str">
        <f t="shared" si="295"/>
        <v>Prosjekt 9</v>
      </c>
    </row>
    <row r="4507" spans="106:106" x14ac:dyDescent="0.3">
      <c r="DB4507" s="302" t="str">
        <f t="shared" si="295"/>
        <v>Prosjekt 9</v>
      </c>
    </row>
    <row r="4508" spans="106:106" x14ac:dyDescent="0.3">
      <c r="DB4508" s="302" t="str">
        <f t="shared" si="295"/>
        <v>Prosjekt 9</v>
      </c>
    </row>
    <row r="4509" spans="106:106" x14ac:dyDescent="0.3">
      <c r="DB4509" s="302" t="str">
        <f t="shared" si="295"/>
        <v>Prosjekt 9</v>
      </c>
    </row>
    <row r="4510" spans="106:106" x14ac:dyDescent="0.3">
      <c r="DB4510" s="302" t="str">
        <f t="shared" si="295"/>
        <v>Prosjekt 9</v>
      </c>
    </row>
    <row r="4511" spans="106:106" x14ac:dyDescent="0.3">
      <c r="DB4511" s="302" t="str">
        <f t="shared" si="295"/>
        <v>Prosjekt 9</v>
      </c>
    </row>
    <row r="4512" spans="106:106" x14ac:dyDescent="0.3">
      <c r="DB4512" s="302" t="str">
        <f t="shared" si="295"/>
        <v>Prosjekt 9</v>
      </c>
    </row>
    <row r="4513" spans="106:106" x14ac:dyDescent="0.3">
      <c r="DB4513" s="302" t="str">
        <f t="shared" si="295"/>
        <v>Prosjekt 9</v>
      </c>
    </row>
    <row r="4514" spans="106:106" x14ac:dyDescent="0.3">
      <c r="DB4514" s="302" t="str">
        <f t="shared" si="295"/>
        <v>Prosjekt 9</v>
      </c>
    </row>
    <row r="4515" spans="106:106" x14ac:dyDescent="0.3">
      <c r="DB4515" s="302" t="str">
        <f t="shared" si="295"/>
        <v>Prosjekt 9</v>
      </c>
    </row>
    <row r="4516" spans="106:106" x14ac:dyDescent="0.3">
      <c r="DB4516" s="302" t="str">
        <f t="shared" si="295"/>
        <v>Prosjekt 9</v>
      </c>
    </row>
    <row r="4517" spans="106:106" x14ac:dyDescent="0.3">
      <c r="DB4517" s="302" t="str">
        <f t="shared" si="295"/>
        <v>Prosjekt 9</v>
      </c>
    </row>
    <row r="4518" spans="106:106" x14ac:dyDescent="0.3">
      <c r="DB4518" s="302" t="str">
        <f t="shared" si="295"/>
        <v>Prosjekt 9</v>
      </c>
    </row>
    <row r="4519" spans="106:106" x14ac:dyDescent="0.3">
      <c r="DB4519" s="302" t="str">
        <f t="shared" si="295"/>
        <v>Prosjekt 9</v>
      </c>
    </row>
    <row r="4520" spans="106:106" x14ac:dyDescent="0.3">
      <c r="DB4520" s="302" t="str">
        <f t="shared" si="295"/>
        <v>Prosjekt 9</v>
      </c>
    </row>
    <row r="4521" spans="106:106" x14ac:dyDescent="0.3">
      <c r="DB4521" s="302" t="str">
        <f t="shared" si="295"/>
        <v>Prosjekt 9</v>
      </c>
    </row>
    <row r="4522" spans="106:106" x14ac:dyDescent="0.3">
      <c r="DB4522" s="302" t="str">
        <f t="shared" si="295"/>
        <v>Prosjekt 9</v>
      </c>
    </row>
    <row r="4523" spans="106:106" x14ac:dyDescent="0.3">
      <c r="DB4523" s="302" t="str">
        <f t="shared" si="295"/>
        <v>Prosjekt 9</v>
      </c>
    </row>
    <row r="4524" spans="106:106" x14ac:dyDescent="0.3">
      <c r="DB4524" s="302" t="str">
        <f t="shared" si="295"/>
        <v>Prosjekt 9</v>
      </c>
    </row>
    <row r="4525" spans="106:106" x14ac:dyDescent="0.3">
      <c r="DB4525" s="302" t="str">
        <f t="shared" si="295"/>
        <v>Prosjekt 9</v>
      </c>
    </row>
    <row r="4526" spans="106:106" x14ac:dyDescent="0.3">
      <c r="DB4526" s="302" t="str">
        <f t="shared" si="295"/>
        <v>Prosjekt 9</v>
      </c>
    </row>
    <row r="4527" spans="106:106" x14ac:dyDescent="0.3">
      <c r="DB4527" s="302" t="str">
        <f t="shared" si="295"/>
        <v>Prosjekt 9</v>
      </c>
    </row>
    <row r="4528" spans="106:106" x14ac:dyDescent="0.3">
      <c r="DB4528" s="302" t="str">
        <f t="shared" si="295"/>
        <v>Prosjekt 9</v>
      </c>
    </row>
    <row r="4529" spans="106:106" x14ac:dyDescent="0.3">
      <c r="DB4529" s="302" t="str">
        <f t="shared" si="295"/>
        <v>Prosjekt 9</v>
      </c>
    </row>
    <row r="4530" spans="106:106" x14ac:dyDescent="0.3">
      <c r="DB4530" s="302" t="str">
        <f t="shared" si="295"/>
        <v>Prosjekt 9</v>
      </c>
    </row>
    <row r="4531" spans="106:106" x14ac:dyDescent="0.3">
      <c r="DB4531" s="302" t="str">
        <f t="shared" si="295"/>
        <v>Prosjekt 9</v>
      </c>
    </row>
    <row r="4532" spans="106:106" x14ac:dyDescent="0.3">
      <c r="DB4532" s="302" t="str">
        <f t="shared" si="295"/>
        <v>Prosjekt 9</v>
      </c>
    </row>
    <row r="4533" spans="106:106" x14ac:dyDescent="0.3">
      <c r="DB4533" s="302" t="str">
        <f t="shared" si="295"/>
        <v>Prosjekt 9</v>
      </c>
    </row>
    <row r="4534" spans="106:106" x14ac:dyDescent="0.3">
      <c r="DB4534" s="302" t="str">
        <f t="shared" si="295"/>
        <v>Prosjekt 9</v>
      </c>
    </row>
    <row r="4535" spans="106:106" x14ac:dyDescent="0.3">
      <c r="DB4535" s="302" t="str">
        <f t="shared" si="295"/>
        <v>Prosjekt 9</v>
      </c>
    </row>
    <row r="4536" spans="106:106" x14ac:dyDescent="0.3">
      <c r="DB4536" s="302" t="str">
        <f t="shared" si="295"/>
        <v>Prosjekt 9</v>
      </c>
    </row>
    <row r="4537" spans="106:106" x14ac:dyDescent="0.3">
      <c r="DB4537" s="302" t="str">
        <f t="shared" si="295"/>
        <v>Prosjekt 9</v>
      </c>
    </row>
    <row r="4538" spans="106:106" x14ac:dyDescent="0.3">
      <c r="DB4538" s="302" t="str">
        <f t="shared" si="295"/>
        <v>Prosjekt 9</v>
      </c>
    </row>
    <row r="4539" spans="106:106" x14ac:dyDescent="0.3">
      <c r="DB4539" s="302" t="str">
        <f t="shared" si="295"/>
        <v>Prosjekt 9</v>
      </c>
    </row>
    <row r="4540" spans="106:106" x14ac:dyDescent="0.3">
      <c r="DB4540" s="302" t="str">
        <f t="shared" si="295"/>
        <v>Prosjekt 9</v>
      </c>
    </row>
    <row r="4541" spans="106:106" x14ac:dyDescent="0.3">
      <c r="DB4541" s="302" t="str">
        <f t="shared" si="295"/>
        <v>Prosjekt 9</v>
      </c>
    </row>
    <row r="4542" spans="106:106" x14ac:dyDescent="0.3">
      <c r="DB4542" s="302" t="str">
        <f t="shared" si="295"/>
        <v>Prosjekt 9</v>
      </c>
    </row>
    <row r="4543" spans="106:106" x14ac:dyDescent="0.3">
      <c r="DB4543" s="302" t="str">
        <f t="shared" si="295"/>
        <v>Prosjekt 9</v>
      </c>
    </row>
    <row r="4544" spans="106:106" x14ac:dyDescent="0.3">
      <c r="DB4544" s="302" t="str">
        <f t="shared" si="295"/>
        <v>Prosjekt 9</v>
      </c>
    </row>
    <row r="4545" spans="106:106" x14ac:dyDescent="0.3">
      <c r="DB4545" s="302" t="str">
        <f t="shared" si="295"/>
        <v>Prosjekt 9</v>
      </c>
    </row>
    <row r="4546" spans="106:106" x14ac:dyDescent="0.3">
      <c r="DB4546" s="302" t="str">
        <f t="shared" si="295"/>
        <v>Prosjekt 9</v>
      </c>
    </row>
    <row r="4547" spans="106:106" x14ac:dyDescent="0.3">
      <c r="DB4547" s="302" t="str">
        <f t="shared" si="295"/>
        <v>Prosjekt 9</v>
      </c>
    </row>
    <row r="4548" spans="106:106" x14ac:dyDescent="0.3">
      <c r="DB4548" s="302" t="str">
        <f t="shared" si="295"/>
        <v>Prosjekt 9</v>
      </c>
    </row>
    <row r="4549" spans="106:106" x14ac:dyDescent="0.3">
      <c r="DB4549" s="302" t="str">
        <f t="shared" ref="DB4549:DB4612" si="296">IF(CY4549="",DB4548,_xlfn.CONCAT($CY$2," ",CY4549))</f>
        <v>Prosjekt 9</v>
      </c>
    </row>
    <row r="4550" spans="106:106" x14ac:dyDescent="0.3">
      <c r="DB4550" s="302" t="str">
        <f t="shared" si="296"/>
        <v>Prosjekt 9</v>
      </c>
    </row>
    <row r="4551" spans="106:106" x14ac:dyDescent="0.3">
      <c r="DB4551" s="302" t="str">
        <f t="shared" si="296"/>
        <v>Prosjekt 9</v>
      </c>
    </row>
    <row r="4552" spans="106:106" x14ac:dyDescent="0.3">
      <c r="DB4552" s="302" t="str">
        <f t="shared" si="296"/>
        <v>Prosjekt 9</v>
      </c>
    </row>
    <row r="4553" spans="106:106" x14ac:dyDescent="0.3">
      <c r="DB4553" s="302" t="str">
        <f t="shared" si="296"/>
        <v>Prosjekt 9</v>
      </c>
    </row>
    <row r="4554" spans="106:106" x14ac:dyDescent="0.3">
      <c r="DB4554" s="302" t="str">
        <f t="shared" si="296"/>
        <v>Prosjekt 9</v>
      </c>
    </row>
    <row r="4555" spans="106:106" x14ac:dyDescent="0.3">
      <c r="DB4555" s="302" t="str">
        <f t="shared" si="296"/>
        <v>Prosjekt 9</v>
      </c>
    </row>
    <row r="4556" spans="106:106" x14ac:dyDescent="0.3">
      <c r="DB4556" s="302" t="str">
        <f t="shared" si="296"/>
        <v>Prosjekt 9</v>
      </c>
    </row>
    <row r="4557" spans="106:106" x14ac:dyDescent="0.3">
      <c r="DB4557" s="302" t="str">
        <f t="shared" si="296"/>
        <v>Prosjekt 9</v>
      </c>
    </row>
    <row r="4558" spans="106:106" x14ac:dyDescent="0.3">
      <c r="DB4558" s="302" t="str">
        <f t="shared" si="296"/>
        <v>Prosjekt 9</v>
      </c>
    </row>
    <row r="4559" spans="106:106" x14ac:dyDescent="0.3">
      <c r="DB4559" s="302" t="str">
        <f t="shared" si="296"/>
        <v>Prosjekt 9</v>
      </c>
    </row>
    <row r="4560" spans="106:106" x14ac:dyDescent="0.3">
      <c r="DB4560" s="302" t="str">
        <f t="shared" si="296"/>
        <v>Prosjekt 9</v>
      </c>
    </row>
    <row r="4561" spans="106:106" x14ac:dyDescent="0.3">
      <c r="DB4561" s="302" t="str">
        <f t="shared" si="296"/>
        <v>Prosjekt 9</v>
      </c>
    </row>
    <row r="4562" spans="106:106" x14ac:dyDescent="0.3">
      <c r="DB4562" s="302" t="str">
        <f t="shared" si="296"/>
        <v>Prosjekt 9</v>
      </c>
    </row>
    <row r="4563" spans="106:106" x14ac:dyDescent="0.3">
      <c r="DB4563" s="302" t="str">
        <f t="shared" si="296"/>
        <v>Prosjekt 9</v>
      </c>
    </row>
    <row r="4564" spans="106:106" x14ac:dyDescent="0.3">
      <c r="DB4564" s="302" t="str">
        <f t="shared" si="296"/>
        <v>Prosjekt 9</v>
      </c>
    </row>
    <row r="4565" spans="106:106" x14ac:dyDescent="0.3">
      <c r="DB4565" s="302" t="str">
        <f t="shared" si="296"/>
        <v>Prosjekt 9</v>
      </c>
    </row>
    <row r="4566" spans="106:106" x14ac:dyDescent="0.3">
      <c r="DB4566" s="302" t="str">
        <f t="shared" si="296"/>
        <v>Prosjekt 9</v>
      </c>
    </row>
    <row r="4567" spans="106:106" x14ac:dyDescent="0.3">
      <c r="DB4567" s="302" t="str">
        <f t="shared" si="296"/>
        <v>Prosjekt 9</v>
      </c>
    </row>
    <row r="4568" spans="106:106" x14ac:dyDescent="0.3">
      <c r="DB4568" s="302" t="str">
        <f t="shared" si="296"/>
        <v>Prosjekt 9</v>
      </c>
    </row>
    <row r="4569" spans="106:106" x14ac:dyDescent="0.3">
      <c r="DB4569" s="302" t="str">
        <f t="shared" si="296"/>
        <v>Prosjekt 9</v>
      </c>
    </row>
    <row r="4570" spans="106:106" x14ac:dyDescent="0.3">
      <c r="DB4570" s="302" t="str">
        <f t="shared" si="296"/>
        <v>Prosjekt 9</v>
      </c>
    </row>
    <row r="4571" spans="106:106" x14ac:dyDescent="0.3">
      <c r="DB4571" s="302" t="str">
        <f t="shared" si="296"/>
        <v>Prosjekt 9</v>
      </c>
    </row>
    <row r="4572" spans="106:106" x14ac:dyDescent="0.3">
      <c r="DB4572" s="302" t="str">
        <f t="shared" si="296"/>
        <v>Prosjekt 9</v>
      </c>
    </row>
    <row r="4573" spans="106:106" x14ac:dyDescent="0.3">
      <c r="DB4573" s="302" t="str">
        <f t="shared" si="296"/>
        <v>Prosjekt 9</v>
      </c>
    </row>
    <row r="4574" spans="106:106" x14ac:dyDescent="0.3">
      <c r="DB4574" s="302" t="str">
        <f t="shared" si="296"/>
        <v>Prosjekt 9</v>
      </c>
    </row>
    <row r="4575" spans="106:106" x14ac:dyDescent="0.3">
      <c r="DB4575" s="302" t="str">
        <f t="shared" si="296"/>
        <v>Prosjekt 9</v>
      </c>
    </row>
    <row r="4576" spans="106:106" x14ac:dyDescent="0.3">
      <c r="DB4576" s="302" t="str">
        <f t="shared" si="296"/>
        <v>Prosjekt 9</v>
      </c>
    </row>
    <row r="4577" spans="106:106" x14ac:dyDescent="0.3">
      <c r="DB4577" s="302" t="str">
        <f t="shared" si="296"/>
        <v>Prosjekt 9</v>
      </c>
    </row>
    <row r="4578" spans="106:106" x14ac:dyDescent="0.3">
      <c r="DB4578" s="302" t="str">
        <f t="shared" si="296"/>
        <v>Prosjekt 9</v>
      </c>
    </row>
    <row r="4579" spans="106:106" x14ac:dyDescent="0.3">
      <c r="DB4579" s="302" t="str">
        <f t="shared" si="296"/>
        <v>Prosjekt 9</v>
      </c>
    </row>
    <row r="4580" spans="106:106" x14ac:dyDescent="0.3">
      <c r="DB4580" s="302" t="str">
        <f t="shared" si="296"/>
        <v>Prosjekt 9</v>
      </c>
    </row>
    <row r="4581" spans="106:106" x14ac:dyDescent="0.3">
      <c r="DB4581" s="302" t="str">
        <f t="shared" si="296"/>
        <v>Prosjekt 9</v>
      </c>
    </row>
    <row r="4582" spans="106:106" x14ac:dyDescent="0.3">
      <c r="DB4582" s="302" t="str">
        <f t="shared" si="296"/>
        <v>Prosjekt 9</v>
      </c>
    </row>
    <row r="4583" spans="106:106" x14ac:dyDescent="0.3">
      <c r="DB4583" s="302" t="str">
        <f t="shared" si="296"/>
        <v>Prosjekt 9</v>
      </c>
    </row>
    <row r="4584" spans="106:106" x14ac:dyDescent="0.3">
      <c r="DB4584" s="302" t="str">
        <f t="shared" si="296"/>
        <v>Prosjekt 9</v>
      </c>
    </row>
    <row r="4585" spans="106:106" x14ac:dyDescent="0.3">
      <c r="DB4585" s="302" t="str">
        <f t="shared" si="296"/>
        <v>Prosjekt 9</v>
      </c>
    </row>
    <row r="4586" spans="106:106" x14ac:dyDescent="0.3">
      <c r="DB4586" s="302" t="str">
        <f t="shared" si="296"/>
        <v>Prosjekt 9</v>
      </c>
    </row>
    <row r="4587" spans="106:106" x14ac:dyDescent="0.3">
      <c r="DB4587" s="302" t="str">
        <f t="shared" si="296"/>
        <v>Prosjekt 9</v>
      </c>
    </row>
    <row r="4588" spans="106:106" x14ac:dyDescent="0.3">
      <c r="DB4588" s="302" t="str">
        <f t="shared" si="296"/>
        <v>Prosjekt 9</v>
      </c>
    </row>
    <row r="4589" spans="106:106" x14ac:dyDescent="0.3">
      <c r="DB4589" s="302" t="str">
        <f t="shared" si="296"/>
        <v>Prosjekt 9</v>
      </c>
    </row>
    <row r="4590" spans="106:106" x14ac:dyDescent="0.3">
      <c r="DB4590" s="302" t="str">
        <f t="shared" si="296"/>
        <v>Prosjekt 9</v>
      </c>
    </row>
    <row r="4591" spans="106:106" x14ac:dyDescent="0.3">
      <c r="DB4591" s="302" t="str">
        <f t="shared" si="296"/>
        <v>Prosjekt 9</v>
      </c>
    </row>
    <row r="4592" spans="106:106" x14ac:dyDescent="0.3">
      <c r="DB4592" s="302" t="str">
        <f t="shared" si="296"/>
        <v>Prosjekt 9</v>
      </c>
    </row>
    <row r="4593" spans="106:106" x14ac:dyDescent="0.3">
      <c r="DB4593" s="302" t="str">
        <f t="shared" si="296"/>
        <v>Prosjekt 9</v>
      </c>
    </row>
    <row r="4594" spans="106:106" x14ac:dyDescent="0.3">
      <c r="DB4594" s="302" t="str">
        <f t="shared" si="296"/>
        <v>Prosjekt 9</v>
      </c>
    </row>
    <row r="4595" spans="106:106" x14ac:dyDescent="0.3">
      <c r="DB4595" s="302" t="str">
        <f t="shared" si="296"/>
        <v>Prosjekt 9</v>
      </c>
    </row>
    <row r="4596" spans="106:106" x14ac:dyDescent="0.3">
      <c r="DB4596" s="302" t="str">
        <f t="shared" si="296"/>
        <v>Prosjekt 9</v>
      </c>
    </row>
    <row r="4597" spans="106:106" x14ac:dyDescent="0.3">
      <c r="DB4597" s="302" t="str">
        <f t="shared" si="296"/>
        <v>Prosjekt 9</v>
      </c>
    </row>
    <row r="4598" spans="106:106" x14ac:dyDescent="0.3">
      <c r="DB4598" s="302" t="str">
        <f t="shared" si="296"/>
        <v>Prosjekt 9</v>
      </c>
    </row>
    <row r="4599" spans="106:106" x14ac:dyDescent="0.3">
      <c r="DB4599" s="302" t="str">
        <f t="shared" si="296"/>
        <v>Prosjekt 9</v>
      </c>
    </row>
    <row r="4600" spans="106:106" x14ac:dyDescent="0.3">
      <c r="DB4600" s="302" t="str">
        <f t="shared" si="296"/>
        <v>Prosjekt 9</v>
      </c>
    </row>
    <row r="4601" spans="106:106" x14ac:dyDescent="0.3">
      <c r="DB4601" s="302" t="str">
        <f t="shared" si="296"/>
        <v>Prosjekt 9</v>
      </c>
    </row>
    <row r="4602" spans="106:106" x14ac:dyDescent="0.3">
      <c r="DB4602" s="302" t="str">
        <f t="shared" si="296"/>
        <v>Prosjekt 9</v>
      </c>
    </row>
    <row r="4603" spans="106:106" x14ac:dyDescent="0.3">
      <c r="DB4603" s="302" t="str">
        <f t="shared" si="296"/>
        <v>Prosjekt 9</v>
      </c>
    </row>
    <row r="4604" spans="106:106" x14ac:dyDescent="0.3">
      <c r="DB4604" s="302" t="str">
        <f t="shared" si="296"/>
        <v>Prosjekt 9</v>
      </c>
    </row>
    <row r="4605" spans="106:106" x14ac:dyDescent="0.3">
      <c r="DB4605" s="302" t="str">
        <f t="shared" si="296"/>
        <v>Prosjekt 9</v>
      </c>
    </row>
    <row r="4606" spans="106:106" x14ac:dyDescent="0.3">
      <c r="DB4606" s="302" t="str">
        <f t="shared" si="296"/>
        <v>Prosjekt 9</v>
      </c>
    </row>
    <row r="4607" spans="106:106" x14ac:dyDescent="0.3">
      <c r="DB4607" s="302" t="str">
        <f t="shared" si="296"/>
        <v>Prosjekt 9</v>
      </c>
    </row>
    <row r="4608" spans="106:106" x14ac:dyDescent="0.3">
      <c r="DB4608" s="302" t="str">
        <f t="shared" si="296"/>
        <v>Prosjekt 9</v>
      </c>
    </row>
    <row r="4609" spans="106:106" x14ac:dyDescent="0.3">
      <c r="DB4609" s="302" t="str">
        <f t="shared" si="296"/>
        <v>Prosjekt 9</v>
      </c>
    </row>
    <row r="4610" spans="106:106" x14ac:dyDescent="0.3">
      <c r="DB4610" s="302" t="str">
        <f t="shared" si="296"/>
        <v>Prosjekt 9</v>
      </c>
    </row>
    <row r="4611" spans="106:106" x14ac:dyDescent="0.3">
      <c r="DB4611" s="302" t="str">
        <f t="shared" si="296"/>
        <v>Prosjekt 9</v>
      </c>
    </row>
    <row r="4612" spans="106:106" x14ac:dyDescent="0.3">
      <c r="DB4612" s="302" t="str">
        <f t="shared" si="296"/>
        <v>Prosjekt 9</v>
      </c>
    </row>
    <row r="4613" spans="106:106" x14ac:dyDescent="0.3">
      <c r="DB4613" s="302" t="str">
        <f t="shared" ref="DB4613:DB4650" si="297">IF(CY4613="",DB4612,_xlfn.CONCAT($CY$2," ",CY4613))</f>
        <v>Prosjekt 9</v>
      </c>
    </row>
    <row r="4614" spans="106:106" x14ac:dyDescent="0.3">
      <c r="DB4614" s="302" t="str">
        <f t="shared" si="297"/>
        <v>Prosjekt 9</v>
      </c>
    </row>
    <row r="4615" spans="106:106" x14ac:dyDescent="0.3">
      <c r="DB4615" s="302" t="str">
        <f t="shared" si="297"/>
        <v>Prosjekt 9</v>
      </c>
    </row>
    <row r="4616" spans="106:106" x14ac:dyDescent="0.3">
      <c r="DB4616" s="302" t="str">
        <f t="shared" si="297"/>
        <v>Prosjekt 9</v>
      </c>
    </row>
    <row r="4617" spans="106:106" x14ac:dyDescent="0.3">
      <c r="DB4617" s="302" t="str">
        <f t="shared" si="297"/>
        <v>Prosjekt 9</v>
      </c>
    </row>
    <row r="4618" spans="106:106" x14ac:dyDescent="0.3">
      <c r="DB4618" s="302" t="str">
        <f t="shared" si="297"/>
        <v>Prosjekt 9</v>
      </c>
    </row>
    <row r="4619" spans="106:106" x14ac:dyDescent="0.3">
      <c r="DB4619" s="302" t="str">
        <f t="shared" si="297"/>
        <v>Prosjekt 9</v>
      </c>
    </row>
    <row r="4620" spans="106:106" x14ac:dyDescent="0.3">
      <c r="DB4620" s="302" t="str">
        <f t="shared" si="297"/>
        <v>Prosjekt 9</v>
      </c>
    </row>
    <row r="4621" spans="106:106" x14ac:dyDescent="0.3">
      <c r="DB4621" s="302" t="str">
        <f t="shared" si="297"/>
        <v>Prosjekt 9</v>
      </c>
    </row>
    <row r="4622" spans="106:106" x14ac:dyDescent="0.3">
      <c r="DB4622" s="302" t="str">
        <f t="shared" si="297"/>
        <v>Prosjekt 9</v>
      </c>
    </row>
    <row r="4623" spans="106:106" x14ac:dyDescent="0.3">
      <c r="DB4623" s="302" t="str">
        <f t="shared" si="297"/>
        <v>Prosjekt 9</v>
      </c>
    </row>
    <row r="4624" spans="106:106" x14ac:dyDescent="0.3">
      <c r="DB4624" s="302" t="str">
        <f t="shared" si="297"/>
        <v>Prosjekt 9</v>
      </c>
    </row>
    <row r="4625" spans="106:106" x14ac:dyDescent="0.3">
      <c r="DB4625" s="302" t="str">
        <f t="shared" si="297"/>
        <v>Prosjekt 9</v>
      </c>
    </row>
    <row r="4626" spans="106:106" x14ac:dyDescent="0.3">
      <c r="DB4626" s="302" t="str">
        <f t="shared" si="297"/>
        <v>Prosjekt 9</v>
      </c>
    </row>
    <row r="4627" spans="106:106" x14ac:dyDescent="0.3">
      <c r="DB4627" s="302" t="str">
        <f t="shared" si="297"/>
        <v>Prosjekt 9</v>
      </c>
    </row>
    <row r="4628" spans="106:106" x14ac:dyDescent="0.3">
      <c r="DB4628" s="302" t="str">
        <f t="shared" si="297"/>
        <v>Prosjekt 9</v>
      </c>
    </row>
    <row r="4629" spans="106:106" x14ac:dyDescent="0.3">
      <c r="DB4629" s="302" t="str">
        <f t="shared" si="297"/>
        <v>Prosjekt 9</v>
      </c>
    </row>
    <row r="4630" spans="106:106" x14ac:dyDescent="0.3">
      <c r="DB4630" s="302" t="str">
        <f t="shared" si="297"/>
        <v>Prosjekt 9</v>
      </c>
    </row>
    <row r="4631" spans="106:106" x14ac:dyDescent="0.3">
      <c r="DB4631" s="302" t="str">
        <f t="shared" si="297"/>
        <v>Prosjekt 9</v>
      </c>
    </row>
    <row r="4632" spans="106:106" x14ac:dyDescent="0.3">
      <c r="DB4632" s="302" t="str">
        <f t="shared" si="297"/>
        <v>Prosjekt 9</v>
      </c>
    </row>
    <row r="4633" spans="106:106" x14ac:dyDescent="0.3">
      <c r="DB4633" s="302" t="str">
        <f t="shared" si="297"/>
        <v>Prosjekt 9</v>
      </c>
    </row>
    <row r="4634" spans="106:106" x14ac:dyDescent="0.3">
      <c r="DB4634" s="302" t="str">
        <f t="shared" si="297"/>
        <v>Prosjekt 9</v>
      </c>
    </row>
    <row r="4635" spans="106:106" x14ac:dyDescent="0.3">
      <c r="DB4635" s="302" t="str">
        <f t="shared" si="297"/>
        <v>Prosjekt 9</v>
      </c>
    </row>
    <row r="4636" spans="106:106" x14ac:dyDescent="0.3">
      <c r="DB4636" s="302" t="str">
        <f t="shared" si="297"/>
        <v>Prosjekt 9</v>
      </c>
    </row>
    <row r="4637" spans="106:106" x14ac:dyDescent="0.3">
      <c r="DB4637" s="302" t="str">
        <f t="shared" si="297"/>
        <v>Prosjekt 9</v>
      </c>
    </row>
    <row r="4638" spans="106:106" x14ac:dyDescent="0.3">
      <c r="DB4638" s="302" t="str">
        <f t="shared" si="297"/>
        <v>Prosjekt 9</v>
      </c>
    </row>
    <row r="4639" spans="106:106" x14ac:dyDescent="0.3">
      <c r="DB4639" s="302" t="str">
        <f t="shared" si="297"/>
        <v>Prosjekt 9</v>
      </c>
    </row>
    <row r="4640" spans="106:106" x14ac:dyDescent="0.3">
      <c r="DB4640" s="302" t="str">
        <f t="shared" si="297"/>
        <v>Prosjekt 9</v>
      </c>
    </row>
    <row r="4641" spans="106:106" x14ac:dyDescent="0.3">
      <c r="DB4641" s="302" t="str">
        <f t="shared" si="297"/>
        <v>Prosjekt 9</v>
      </c>
    </row>
    <row r="4642" spans="106:106" x14ac:dyDescent="0.3">
      <c r="DB4642" s="302" t="str">
        <f t="shared" si="297"/>
        <v>Prosjekt 9</v>
      </c>
    </row>
    <row r="4643" spans="106:106" x14ac:dyDescent="0.3">
      <c r="DB4643" s="302" t="str">
        <f t="shared" si="297"/>
        <v>Prosjekt 9</v>
      </c>
    </row>
    <row r="4644" spans="106:106" x14ac:dyDescent="0.3">
      <c r="DB4644" s="302" t="str">
        <f t="shared" si="297"/>
        <v>Prosjekt 9</v>
      </c>
    </row>
    <row r="4645" spans="106:106" x14ac:dyDescent="0.3">
      <c r="DB4645" s="302" t="str">
        <f t="shared" si="297"/>
        <v>Prosjekt 9</v>
      </c>
    </row>
    <row r="4646" spans="106:106" x14ac:dyDescent="0.3">
      <c r="DB4646" s="302" t="str">
        <f t="shared" si="297"/>
        <v>Prosjekt 9</v>
      </c>
    </row>
    <row r="4647" spans="106:106" x14ac:dyDescent="0.3">
      <c r="DB4647" s="302" t="str">
        <f t="shared" si="297"/>
        <v>Prosjekt 9</v>
      </c>
    </row>
    <row r="4648" spans="106:106" x14ac:dyDescent="0.3">
      <c r="DB4648" s="302" t="str">
        <f t="shared" si="297"/>
        <v>Prosjekt 9</v>
      </c>
    </row>
    <row r="4649" spans="106:106" x14ac:dyDescent="0.3">
      <c r="DB4649" s="302" t="str">
        <f t="shared" si="297"/>
        <v>Prosjekt 9</v>
      </c>
    </row>
    <row r="4650" spans="106:106" x14ac:dyDescent="0.3">
      <c r="DB4650" s="302" t="str">
        <f t="shared" si="297"/>
        <v>Prosjekt 9</v>
      </c>
    </row>
  </sheetData>
  <sheetProtection algorithmName="SHA-512" hashValue="izANBBYGAANLAyxuDFFWGHd28FGeFqb21siO3kqWejwXg0b+KSdIyxQEqjnMxTOjc/RWbZ8QMtfeMZOS/RTw2g==" saltValue="ECveP5qZgtMVdmzQAf65Eg==" spinCount="100000" sheet="1" objects="1" scenarios="1"/>
  <phoneticPr fontId="28" type="noConversion"/>
  <pageMargins left="0.7" right="0.7" top="0.75" bottom="0.75" header="0.3" footer="0.3"/>
  <pageSetup paperSize="9"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8839B-8AC3-4F88-B75C-B2A742533773}">
  <sheetPr>
    <tabColor rgb="FFFF0000"/>
  </sheetPr>
  <dimension ref="A1:Q2"/>
  <sheetViews>
    <sheetView workbookViewId="0"/>
  </sheetViews>
  <sheetFormatPr baseColWidth="10" defaultColWidth="8.88671875" defaultRowHeight="14.4" x14ac:dyDescent="0.3"/>
  <cols>
    <col min="4" max="5" width="18.44140625" customWidth="1"/>
    <col min="6" max="6" width="16.44140625" customWidth="1"/>
    <col min="15" max="15" width="9.44140625" customWidth="1"/>
  </cols>
  <sheetData>
    <row r="1" spans="1:17" x14ac:dyDescent="0.3">
      <c r="A1" t="str" cm="1">
        <f t="array" ref="A1:Q1">Backend!EG2:EW2</f>
        <v>Kommune</v>
      </c>
      <c r="B1" t="str">
        <v>category</v>
      </c>
      <c r="C1" t="str">
        <v>section</v>
      </c>
      <c r="D1" t="str">
        <v>row_id</v>
      </c>
      <c r="E1" t="str">
        <v>row_type_id</v>
      </c>
      <c r="F1" t="str">
        <v>row_name</v>
      </c>
      <c r="G1" t="str">
        <v>Videreføring: Antall personer</v>
      </c>
      <c r="H1" t="str">
        <v>Antall nye personer</v>
      </c>
      <c r="I1" t="str">
        <v>Ubrukte midler som ønskes overført</v>
      </c>
      <c r="J1" t="str">
        <v>Søknads- beløp</v>
      </c>
      <c r="K1" t="str">
        <v>Ubrukte midler som tilbakebetales</v>
      </c>
      <c r="L1" t="str">
        <v>Totalt antall personer det søkes for</v>
      </c>
      <c r="M1" t="str">
        <v>Totalt beløp det søkes om til tiltaket</v>
      </c>
      <c r="N1" t="str">
        <v>Svar / Merknad</v>
      </c>
      <c r="O1" t="str">
        <v>versjon_søknadsskjema</v>
      </c>
      <c r="P1" t="str">
        <v>header_lvl</v>
      </c>
      <c r="Q1" t="str">
        <v>simple_row_order</v>
      </c>
    </row>
    <row r="2" spans="1:17" x14ac:dyDescent="0.3">
      <c r="A2" t="e" cm="1" vm="2">
        <f t="array" ref="A2">_xlfn.ANCHORARRAY(Backend!EX1)</f>
        <v>#VALUE!</v>
      </c>
    </row>
  </sheetData>
  <sheetProtection algorithmName="SHA-512" hashValue="bxZ0uI3X+h/MYt1eBuy+U81AKKkMhd7Nln58ADUueH3C7KTJSdg5pTiYp7hxhbDg7Kk/z1swqu9kyJBa6nz8tw==" saltValue="3pPgFmZ4G3fy9uj26dMY+w=="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37993-47FB-4553-9197-C723642884F7}">
  <sheetPr codeName="Sheet5">
    <tabColor rgb="FFFF0000"/>
  </sheetPr>
  <dimension ref="A1:N10"/>
  <sheetViews>
    <sheetView zoomScaleNormal="100" workbookViewId="0">
      <selection activeCell="S8" sqref="S8"/>
    </sheetView>
  </sheetViews>
  <sheetFormatPr baseColWidth="10" defaultColWidth="8.88671875" defaultRowHeight="14.4" x14ac:dyDescent="0.3"/>
  <cols>
    <col min="1" max="14" width="7.109375" customWidth="1"/>
  </cols>
  <sheetData>
    <row r="1" spans="1:14" s="336" customFormat="1" ht="31.2" x14ac:dyDescent="0.6">
      <c r="A1" s="357" t="s">
        <v>274</v>
      </c>
      <c r="B1" s="357"/>
      <c r="C1" s="335"/>
      <c r="D1" s="335"/>
      <c r="E1" s="335"/>
      <c r="F1" s="335"/>
      <c r="G1" s="335"/>
      <c r="H1" s="335"/>
      <c r="I1" s="335"/>
      <c r="J1" s="335"/>
      <c r="K1" s="335"/>
      <c r="L1" s="335"/>
      <c r="M1" s="335"/>
      <c r="N1" s="335"/>
    </row>
    <row r="2" spans="1:14" x14ac:dyDescent="0.3">
      <c r="A2" s="333"/>
      <c r="B2" s="334"/>
      <c r="C2" s="333"/>
      <c r="D2" s="333"/>
      <c r="E2" s="333"/>
      <c r="F2" s="333"/>
      <c r="G2" s="333"/>
      <c r="H2" s="333"/>
      <c r="I2" s="333"/>
      <c r="J2" s="333"/>
      <c r="K2" s="333"/>
      <c r="L2" s="333"/>
      <c r="M2" s="333"/>
      <c r="N2" s="333"/>
    </row>
    <row r="3" spans="1:14" ht="18" x14ac:dyDescent="0.35">
      <c r="A3" s="333"/>
      <c r="B3" s="356"/>
      <c r="C3" s="356" t="s">
        <v>335</v>
      </c>
      <c r="D3" s="259"/>
      <c r="E3" s="259"/>
      <c r="F3" s="259"/>
      <c r="G3" s="259"/>
      <c r="H3" s="259"/>
      <c r="I3" s="259"/>
      <c r="J3" s="259"/>
      <c r="K3" s="259"/>
      <c r="L3" s="259"/>
      <c r="M3" s="259"/>
      <c r="N3" s="332"/>
    </row>
    <row r="4" spans="1:14" ht="17.100000000000001" customHeight="1" x14ac:dyDescent="0.3">
      <c r="A4" s="333"/>
      <c r="B4" s="358" t="s">
        <v>129</v>
      </c>
      <c r="C4" s="259" t="s">
        <v>331</v>
      </c>
      <c r="D4" s="259"/>
      <c r="E4" s="259"/>
      <c r="F4" s="259"/>
      <c r="G4" s="259"/>
      <c r="H4" s="259"/>
      <c r="I4" s="259"/>
      <c r="J4" s="259"/>
      <c r="K4" s="259"/>
      <c r="L4" s="259"/>
      <c r="M4" s="259"/>
      <c r="N4" s="332"/>
    </row>
    <row r="5" spans="1:14" ht="17.100000000000001" customHeight="1" x14ac:dyDescent="0.3">
      <c r="A5" s="333"/>
      <c r="B5" s="358" t="s">
        <v>6</v>
      </c>
      <c r="C5" s="259" t="s">
        <v>332</v>
      </c>
      <c r="D5" s="259"/>
      <c r="E5" s="259"/>
      <c r="F5" s="259"/>
      <c r="G5" s="259"/>
      <c r="H5" s="259"/>
      <c r="I5" s="259"/>
      <c r="J5" s="259"/>
      <c r="K5" s="259"/>
      <c r="L5" s="259"/>
      <c r="M5" s="259"/>
      <c r="N5" s="332"/>
    </row>
    <row r="6" spans="1:14" ht="17.100000000000001" customHeight="1" x14ac:dyDescent="0.3">
      <c r="A6" s="333"/>
      <c r="B6" s="358" t="s">
        <v>11</v>
      </c>
      <c r="C6" s="259" t="s">
        <v>334</v>
      </c>
      <c r="D6" s="259"/>
      <c r="E6" s="259"/>
      <c r="F6" s="259"/>
      <c r="G6" s="259"/>
      <c r="H6" s="259"/>
      <c r="I6" s="259"/>
      <c r="J6" s="259"/>
      <c r="K6" s="259"/>
      <c r="L6" s="259"/>
      <c r="M6" s="259"/>
      <c r="N6" s="332"/>
    </row>
    <row r="7" spans="1:14" ht="17.100000000000001" customHeight="1" x14ac:dyDescent="0.3">
      <c r="A7" s="333"/>
      <c r="B7" s="358" t="s">
        <v>144</v>
      </c>
      <c r="C7" s="259" t="s">
        <v>333</v>
      </c>
      <c r="D7" s="259"/>
      <c r="E7" s="259"/>
      <c r="F7" s="259"/>
      <c r="G7" s="259"/>
      <c r="H7" s="259"/>
      <c r="I7" s="259"/>
      <c r="J7" s="259"/>
      <c r="K7" s="259"/>
      <c r="L7" s="259"/>
      <c r="M7" s="259"/>
      <c r="N7" s="332"/>
    </row>
    <row r="8" spans="1:14" x14ac:dyDescent="0.3">
      <c r="A8" s="332"/>
      <c r="B8" s="332"/>
      <c r="C8" s="332"/>
      <c r="D8" s="332"/>
      <c r="E8" s="332"/>
      <c r="F8" s="332"/>
      <c r="G8" s="332"/>
      <c r="H8" s="332"/>
      <c r="I8" s="332"/>
      <c r="J8" s="332"/>
      <c r="K8" s="332"/>
      <c r="L8" s="332"/>
      <c r="M8" s="332"/>
      <c r="N8" s="332"/>
    </row>
    <row r="10" spans="1:14" x14ac:dyDescent="0.3">
      <c r="A10" t="e" cm="1" vm="2">
        <f t="array" ref="A10">_xlfn.ANCHORARRAY(Backend!EX1)</f>
        <v>#VALUE!</v>
      </c>
    </row>
  </sheetData>
  <sheetProtection algorithmName="SHA-512" hashValue="iK/9OMdpmruxUT582MMfCJl5jB2KLellIXW/EuZzHhI/vvVkZ7zIfNu72WUiZeqtFZHYWy21LcoHTnimKyoS+g==" saltValue="i17TiL3QW9trdcgnDUKIDw==" spinCount="100000" sheet="1" objects="1" scenarios="1"/>
  <conditionalFormatting sqref="A10:Q1000">
    <cfRule type="expression" dxfId="0" priority="1">
      <formula>NOT(ISBLANK(A10))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4CC73-8A75-470C-A26E-75FB0AB33388}">
  <sheetPr codeName="Sheet8">
    <tabColor theme="9" tint="0.39997558519241921"/>
    <pageSetUpPr autoPageBreaks="0"/>
  </sheetPr>
  <dimension ref="B1:Z104"/>
  <sheetViews>
    <sheetView showGridLines="0" zoomScaleNormal="100" workbookViewId="0">
      <selection activeCell="J100" sqref="J100"/>
    </sheetView>
  </sheetViews>
  <sheetFormatPr baseColWidth="10" defaultColWidth="8.88671875" defaultRowHeight="14.4" outlineLevelCol="1" x14ac:dyDescent="0.3"/>
  <cols>
    <col min="1" max="1" width="3" customWidth="1"/>
    <col min="2" max="2" width="2.88671875" style="2" customWidth="1"/>
    <col min="3" max="3" width="4.33203125" style="2" customWidth="1"/>
    <col min="4" max="4" width="4.5546875" style="2" customWidth="1"/>
    <col min="5" max="5" width="36" customWidth="1"/>
    <col min="6" max="6" width="16.6640625" customWidth="1"/>
    <col min="7" max="7" width="14.6640625" customWidth="1"/>
    <col min="8" max="8" width="0.88671875" customWidth="1"/>
    <col min="9" max="11" width="16.6640625" customWidth="1"/>
    <col min="12" max="12" width="0.88671875" customWidth="1"/>
    <col min="13" max="14" width="15.6640625" customWidth="1"/>
    <col min="15" max="15" width="2.44140625" customWidth="1"/>
    <col min="16" max="16" width="15.6640625" hidden="1" customWidth="1" outlineLevel="1"/>
    <col min="17" max="17" width="15.44140625" hidden="1" customWidth="1" outlineLevel="1"/>
    <col min="18" max="18" width="17.44140625" hidden="1" customWidth="1" outlineLevel="1"/>
    <col min="19" max="19" width="20" customWidth="1" collapsed="1"/>
    <col min="20" max="21" width="22" customWidth="1"/>
    <col min="22" max="22" width="19.5546875" customWidth="1"/>
    <col min="23" max="25" width="22" customWidth="1"/>
  </cols>
  <sheetData>
    <row r="1" spans="2:26" ht="15" thickBot="1" x14ac:dyDescent="0.35">
      <c r="B1"/>
      <c r="C1"/>
      <c r="D1"/>
      <c r="Z1" s="27"/>
    </row>
    <row r="2" spans="2:26" s="27" customFormat="1" ht="30" customHeight="1" x14ac:dyDescent="0.3">
      <c r="B2" s="28" t="s">
        <v>6</v>
      </c>
      <c r="C2" s="29" t="s">
        <v>7</v>
      </c>
      <c r="D2" s="29"/>
      <c r="E2" s="30"/>
      <c r="F2" s="30"/>
      <c r="G2" s="30"/>
      <c r="H2" s="30"/>
      <c r="I2" s="30"/>
      <c r="J2" s="30"/>
      <c r="K2" s="30"/>
      <c r="L2" s="30"/>
      <c r="M2" s="30"/>
      <c r="N2" s="30"/>
      <c r="O2" s="31"/>
      <c r="T2"/>
      <c r="U2"/>
      <c r="V2"/>
      <c r="W2"/>
      <c r="X2"/>
      <c r="Y2"/>
    </row>
    <row r="3" spans="2:26" ht="17.100000000000001" customHeight="1" x14ac:dyDescent="0.3">
      <c r="B3" s="32"/>
      <c r="C3" s="33" t="s">
        <v>85</v>
      </c>
      <c r="D3" s="33" t="s">
        <v>5</v>
      </c>
      <c r="E3" s="34"/>
      <c r="F3" s="34"/>
      <c r="G3" s="34"/>
      <c r="H3" s="34"/>
      <c r="I3" s="34"/>
      <c r="J3" s="34"/>
      <c r="K3" s="34"/>
      <c r="L3" s="34"/>
      <c r="M3" s="34"/>
      <c r="N3" s="34"/>
      <c r="O3" s="35"/>
    </row>
    <row r="4" spans="2:26" ht="6.45" customHeight="1" x14ac:dyDescent="0.3">
      <c r="B4" s="13"/>
      <c r="C4" s="14"/>
      <c r="D4" s="14"/>
      <c r="E4" s="15"/>
      <c r="F4" s="16"/>
      <c r="G4" s="17"/>
      <c r="H4" s="17"/>
      <c r="I4" s="17"/>
      <c r="J4" s="17"/>
      <c r="K4" s="17"/>
      <c r="L4" s="17"/>
      <c r="M4" s="17"/>
      <c r="N4" s="17"/>
      <c r="O4" s="19"/>
      <c r="P4" s="1"/>
      <c r="Q4" s="1"/>
    </row>
    <row r="5" spans="2:26" s="43" customFormat="1" ht="22.5" customHeight="1" thickBot="1" x14ac:dyDescent="0.35">
      <c r="B5" s="13"/>
      <c r="C5" s="14"/>
      <c r="D5" s="14"/>
      <c r="E5" s="56"/>
      <c r="F5" s="56" t="s">
        <v>56</v>
      </c>
      <c r="G5" s="56"/>
      <c r="H5" s="17"/>
      <c r="I5" s="56" t="s">
        <v>57</v>
      </c>
      <c r="J5" s="56"/>
      <c r="K5" s="56"/>
      <c r="L5" s="17"/>
      <c r="M5" s="56" t="s">
        <v>58</v>
      </c>
      <c r="N5" s="171"/>
      <c r="O5" s="44"/>
      <c r="P5" s="45"/>
      <c r="Q5" s="45"/>
      <c r="T5"/>
      <c r="U5"/>
      <c r="V5"/>
      <c r="W5"/>
      <c r="X5"/>
    </row>
    <row r="6" spans="2:26" ht="45" customHeight="1" x14ac:dyDescent="0.3">
      <c r="B6" s="10"/>
      <c r="C6" s="11"/>
      <c r="D6" s="11" t="s">
        <v>77</v>
      </c>
      <c r="E6" s="150"/>
      <c r="F6" s="177" t="s">
        <v>62</v>
      </c>
      <c r="G6" s="177" t="s">
        <v>63</v>
      </c>
      <c r="H6" s="17"/>
      <c r="I6" s="177" t="s">
        <v>46</v>
      </c>
      <c r="J6" s="177" t="s">
        <v>270</v>
      </c>
      <c r="K6" s="176" t="s">
        <v>53</v>
      </c>
      <c r="L6" s="17"/>
      <c r="M6" s="176" t="s">
        <v>165</v>
      </c>
      <c r="N6" s="176" t="s">
        <v>132</v>
      </c>
      <c r="O6" s="19"/>
      <c r="P6" s="486" t="s">
        <v>48</v>
      </c>
      <c r="Q6" s="487"/>
      <c r="R6" s="488"/>
    </row>
    <row r="7" spans="2:26" ht="36" customHeight="1" x14ac:dyDescent="0.3">
      <c r="B7" s="10"/>
      <c r="C7" s="11"/>
      <c r="D7" s="11"/>
      <c r="E7" s="169" t="s">
        <v>8</v>
      </c>
      <c r="F7" s="281" t="s">
        <v>163</v>
      </c>
      <c r="G7" s="281" t="s">
        <v>64</v>
      </c>
      <c r="H7" s="282"/>
      <c r="I7" s="281" t="s">
        <v>164</v>
      </c>
      <c r="J7" s="281" t="s">
        <v>339</v>
      </c>
      <c r="K7" s="281"/>
      <c r="L7" s="282"/>
      <c r="M7" s="281" t="s">
        <v>55</v>
      </c>
      <c r="N7" s="281" t="s">
        <v>55</v>
      </c>
      <c r="O7" s="19"/>
      <c r="P7" s="46" t="s">
        <v>47</v>
      </c>
      <c r="Q7" s="47" t="s">
        <v>59</v>
      </c>
      <c r="R7" s="48" t="s">
        <v>60</v>
      </c>
    </row>
    <row r="8" spans="2:26" ht="30" customHeight="1" x14ac:dyDescent="0.3">
      <c r="B8" s="10"/>
      <c r="C8" s="11"/>
      <c r="D8" s="73" t="s">
        <v>86</v>
      </c>
      <c r="E8" s="132" t="s">
        <v>9</v>
      </c>
      <c r="F8" s="141"/>
      <c r="G8" s="142"/>
      <c r="H8" s="17"/>
      <c r="I8" s="154"/>
      <c r="J8" s="154"/>
      <c r="K8" s="154"/>
      <c r="L8" s="17"/>
      <c r="M8" s="174">
        <f>F8+G8</f>
        <v>0</v>
      </c>
      <c r="N8" s="175">
        <f>I8+J8</f>
        <v>0</v>
      </c>
      <c r="O8" s="19"/>
      <c r="P8" s="49"/>
      <c r="Q8" s="268"/>
      <c r="R8" s="50"/>
    </row>
    <row r="9" spans="2:26" ht="30" customHeight="1" thickBot="1" x14ac:dyDescent="0.35">
      <c r="B9" s="10"/>
      <c r="C9" s="11"/>
      <c r="D9" s="75" t="s">
        <v>87</v>
      </c>
      <c r="E9" s="133" t="s">
        <v>10</v>
      </c>
      <c r="F9" s="143"/>
      <c r="G9" s="144"/>
      <c r="H9" s="17"/>
      <c r="I9" s="154"/>
      <c r="J9" s="154"/>
      <c r="K9" s="154"/>
      <c r="L9" s="17"/>
      <c r="M9" s="174">
        <f>F9+G9</f>
        <v>0</v>
      </c>
      <c r="N9" s="175">
        <f>I9+J9</f>
        <v>0</v>
      </c>
      <c r="O9" s="19"/>
      <c r="P9" s="51"/>
      <c r="Q9" s="52"/>
      <c r="R9" s="53"/>
    </row>
    <row r="10" spans="2:26" ht="16.2" thickBot="1" x14ac:dyDescent="0.35">
      <c r="B10" s="10"/>
      <c r="C10" s="11"/>
      <c r="D10" s="63"/>
      <c r="E10" s="40" t="s">
        <v>88</v>
      </c>
      <c r="F10" s="42">
        <f>SUM(F8:F9)</f>
        <v>0</v>
      </c>
      <c r="G10" s="149">
        <f>SUM(G8:G9)</f>
        <v>0</v>
      </c>
      <c r="H10" s="17"/>
      <c r="I10" s="155">
        <f>SUM(I8:I9)</f>
        <v>0</v>
      </c>
      <c r="J10" s="156">
        <f>SUM(J8:J9)</f>
        <v>0</v>
      </c>
      <c r="K10" s="157">
        <f>SUM(K8:K9)</f>
        <v>0</v>
      </c>
      <c r="L10" s="17"/>
      <c r="M10" s="172">
        <f>SUM(M8:M9)</f>
        <v>0</v>
      </c>
      <c r="N10" s="173">
        <f>SUM(N8:N9)</f>
        <v>0</v>
      </c>
      <c r="O10" s="8"/>
      <c r="P10" s="41"/>
      <c r="Q10" s="54">
        <f>SUM(Q8:Q9)</f>
        <v>0</v>
      </c>
      <c r="R10" s="55">
        <f>SUM(R8:R9)</f>
        <v>0</v>
      </c>
    </row>
    <row r="11" spans="2:26" ht="6.9" customHeight="1" thickTop="1" x14ac:dyDescent="0.3">
      <c r="B11" s="10"/>
      <c r="C11" s="11"/>
      <c r="D11" s="11"/>
      <c r="E11" s="11"/>
      <c r="F11" s="11"/>
      <c r="G11" s="11"/>
      <c r="H11" s="17"/>
      <c r="I11" s="11"/>
      <c r="J11" s="11"/>
      <c r="K11" s="11"/>
      <c r="L11" s="11"/>
      <c r="M11" s="11"/>
      <c r="N11" s="11"/>
      <c r="O11" s="8"/>
    </row>
    <row r="12" spans="2:26" ht="120" customHeight="1" x14ac:dyDescent="0.3">
      <c r="B12" s="12"/>
      <c r="C12" s="9"/>
      <c r="D12" s="75" t="s">
        <v>148</v>
      </c>
      <c r="E12" s="57" t="s">
        <v>28</v>
      </c>
      <c r="F12" s="489"/>
      <c r="G12" s="490"/>
      <c r="H12" s="490"/>
      <c r="I12" s="490"/>
      <c r="J12" s="490"/>
      <c r="K12" s="490"/>
      <c r="L12" s="490"/>
      <c r="M12" s="490"/>
      <c r="N12" s="491"/>
      <c r="O12" s="8"/>
      <c r="S12" s="3" t="str">
        <f>IF(LEN(F12)-LEN(SUBSTITUTE(F12," ",""))&gt;100,_xlfn.CONCAT("Du har skrevet ",LEN(F12)-LEN(SUBSTITUTE(F12," ",""))," ord i merknadsfeltet. Forsøk å korte ned."),"")</f>
        <v/>
      </c>
    </row>
    <row r="13" spans="2:26" ht="24.9" customHeight="1" x14ac:dyDescent="0.3">
      <c r="B13" s="12"/>
      <c r="C13" s="9"/>
      <c r="D13" s="9" t="s">
        <v>77</v>
      </c>
      <c r="E13" s="6"/>
      <c r="F13" s="6"/>
      <c r="G13" s="6"/>
      <c r="H13" s="6"/>
      <c r="I13" s="6"/>
      <c r="J13" s="6"/>
      <c r="K13" s="6"/>
      <c r="L13" s="6"/>
      <c r="M13" s="6"/>
      <c r="N13" s="6"/>
      <c r="O13" s="8"/>
    </row>
    <row r="14" spans="2:26" ht="17.100000000000001" customHeight="1" x14ac:dyDescent="0.3">
      <c r="B14" s="36"/>
      <c r="C14" s="37" t="s">
        <v>89</v>
      </c>
      <c r="D14" s="37" t="s">
        <v>12</v>
      </c>
      <c r="E14" s="38"/>
      <c r="F14" s="38"/>
      <c r="G14" s="38"/>
      <c r="H14" s="38"/>
      <c r="I14" s="38"/>
      <c r="J14" s="38"/>
      <c r="K14" s="38"/>
      <c r="L14" s="38"/>
      <c r="M14" s="38"/>
      <c r="N14" s="38"/>
      <c r="O14" s="39"/>
    </row>
    <row r="15" spans="2:26" ht="6.45" customHeight="1" x14ac:dyDescent="0.3">
      <c r="B15" s="13"/>
      <c r="C15" s="14"/>
      <c r="D15" s="14"/>
      <c r="E15" s="15"/>
      <c r="F15" s="16"/>
      <c r="G15" s="17"/>
      <c r="H15" s="17"/>
      <c r="I15" s="17"/>
      <c r="J15" s="17"/>
      <c r="K15" s="17"/>
      <c r="L15" s="17"/>
      <c r="M15" s="17"/>
      <c r="N15" s="17"/>
      <c r="O15" s="8"/>
    </row>
    <row r="16" spans="2:26" s="43" customFormat="1" ht="22.5" customHeight="1" thickBot="1" x14ac:dyDescent="0.35">
      <c r="B16" s="13"/>
      <c r="C16" s="14"/>
      <c r="D16" s="14"/>
      <c r="E16" s="56"/>
      <c r="F16" s="56" t="s">
        <v>56</v>
      </c>
      <c r="G16" s="56"/>
      <c r="H16" s="17"/>
      <c r="I16" s="56" t="s">
        <v>57</v>
      </c>
      <c r="J16" s="56"/>
      <c r="K16" s="56"/>
      <c r="L16" s="17"/>
      <c r="M16" s="56" t="s">
        <v>58</v>
      </c>
      <c r="N16" s="171"/>
      <c r="O16" s="44"/>
      <c r="P16" s="45"/>
      <c r="Q16" s="45"/>
    </row>
    <row r="17" spans="2:19" ht="44.1" customHeight="1" x14ac:dyDescent="0.3">
      <c r="B17" s="10"/>
      <c r="C17" s="11"/>
      <c r="D17" s="11" t="s">
        <v>77</v>
      </c>
      <c r="E17" s="150"/>
      <c r="F17" s="178" t="str">
        <f>F$6</f>
        <v>Videreføring: Antall personer</v>
      </c>
      <c r="G17" s="177" t="str">
        <f>G$6</f>
        <v>Antall nye personer</v>
      </c>
      <c r="H17" s="17"/>
      <c r="I17" s="177" t="str">
        <f>I$6</f>
        <v>Ubrukte midler som ønskes overført</v>
      </c>
      <c r="J17" s="177" t="str">
        <f>J$6</f>
        <v>Søknads- beløp</v>
      </c>
      <c r="K17" s="176" t="str">
        <f>K$6</f>
        <v>Ubrukte midler som tilbakebetales</v>
      </c>
      <c r="L17" s="17"/>
      <c r="M17" s="176" t="str">
        <f>M$6</f>
        <v>Totalt antall personer det søkes for</v>
      </c>
      <c r="N17" s="176" t="str">
        <f>N$6</f>
        <v>Totalt beløp det søkes om til tiltaket</v>
      </c>
      <c r="O17" s="8"/>
      <c r="P17" s="486" t="s">
        <v>48</v>
      </c>
      <c r="Q17" s="487"/>
      <c r="R17" s="488"/>
    </row>
    <row r="18" spans="2:19" ht="36" customHeight="1" x14ac:dyDescent="0.3">
      <c r="B18" s="10"/>
      <c r="C18" s="11"/>
      <c r="D18" s="11"/>
      <c r="E18" s="169" t="s">
        <v>8</v>
      </c>
      <c r="F18" s="283" t="str">
        <f>IF(F$7="","",F$7)</f>
        <v>Personer som fortsetter påbegynt utdannelse</v>
      </c>
      <c r="G18" s="281" t="str">
        <f>IF(G$7="","",G$7)</f>
        <v>Personer som starter ny utdannelse</v>
      </c>
      <c r="H18" s="282"/>
      <c r="I18" s="281" t="str">
        <f>IF(I$7="","",I$7)</f>
        <v>Ubrukte midler som ønskes overført til kommende periode</v>
      </c>
      <c r="J18" s="281" t="str">
        <f>IF(J$7="","",J$7)</f>
        <v>Nye midler som søkes utbetalt til tiltaket</v>
      </c>
      <c r="K18" s="281" t="str">
        <f>IF(K$7="","",K$7)</f>
        <v/>
      </c>
      <c r="L18" s="282"/>
      <c r="M18" s="281" t="str">
        <f>IF(M$7="","",M$7)</f>
        <v xml:space="preserve"> (Autosummert)</v>
      </c>
      <c r="N18" s="281" t="str">
        <f>IF(N$7="","",N$7)</f>
        <v xml:space="preserve"> (Autosummert)</v>
      </c>
      <c r="O18" s="8"/>
      <c r="P18" s="46" t="s">
        <v>47</v>
      </c>
      <c r="Q18" s="47" t="s">
        <v>59</v>
      </c>
      <c r="R18" s="48" t="s">
        <v>60</v>
      </c>
    </row>
    <row r="19" spans="2:19" ht="15.9" customHeight="1" x14ac:dyDescent="0.3">
      <c r="B19" s="10"/>
      <c r="C19" s="11"/>
      <c r="D19" s="73" t="s">
        <v>90</v>
      </c>
      <c r="E19" s="132" t="s">
        <v>13</v>
      </c>
      <c r="F19" s="141"/>
      <c r="G19" s="142"/>
      <c r="H19" s="17"/>
      <c r="I19" s="158"/>
      <c r="J19" s="154"/>
      <c r="K19" s="159"/>
      <c r="L19" s="17"/>
      <c r="M19" s="145">
        <f t="shared" ref="M19:M24" si="0">F19+G19</f>
        <v>0</v>
      </c>
      <c r="N19" s="152">
        <f t="shared" ref="N19:N24" si="1">I19+J19</f>
        <v>0</v>
      </c>
      <c r="O19" s="8"/>
      <c r="P19" s="64"/>
      <c r="Q19" s="65"/>
      <c r="R19" s="66"/>
    </row>
    <row r="20" spans="2:19" ht="15.9" customHeight="1" x14ac:dyDescent="0.3">
      <c r="B20" s="10"/>
      <c r="C20" s="11"/>
      <c r="D20" s="74" t="s">
        <v>91</v>
      </c>
      <c r="E20" s="131" t="s">
        <v>14</v>
      </c>
      <c r="F20" s="141"/>
      <c r="G20" s="142"/>
      <c r="H20" s="17"/>
      <c r="I20" s="158"/>
      <c r="J20" s="154"/>
      <c r="K20" s="159"/>
      <c r="L20" s="17"/>
      <c r="M20" s="145">
        <f t="shared" si="0"/>
        <v>0</v>
      </c>
      <c r="N20" s="152">
        <f t="shared" si="1"/>
        <v>0</v>
      </c>
      <c r="O20" s="8"/>
      <c r="P20" s="67"/>
      <c r="Q20" s="68"/>
      <c r="R20" s="69"/>
    </row>
    <row r="21" spans="2:19" ht="15.9" customHeight="1" x14ac:dyDescent="0.3">
      <c r="B21" s="10"/>
      <c r="C21" s="11"/>
      <c r="D21" s="74" t="s">
        <v>92</v>
      </c>
      <c r="E21" s="131" t="s">
        <v>15</v>
      </c>
      <c r="F21" s="141"/>
      <c r="G21" s="142"/>
      <c r="H21" s="17"/>
      <c r="I21" s="158"/>
      <c r="J21" s="154"/>
      <c r="K21" s="159"/>
      <c r="L21" s="17"/>
      <c r="M21" s="145">
        <f t="shared" si="0"/>
        <v>0</v>
      </c>
      <c r="N21" s="152">
        <f t="shared" si="1"/>
        <v>0</v>
      </c>
      <c r="O21" s="8"/>
      <c r="P21" s="67"/>
      <c r="Q21" s="68"/>
      <c r="R21" s="69"/>
    </row>
    <row r="22" spans="2:19" ht="15.9" customHeight="1" x14ac:dyDescent="0.3">
      <c r="B22" s="10"/>
      <c r="C22" s="11"/>
      <c r="D22" s="74" t="s">
        <v>93</v>
      </c>
      <c r="E22" s="131" t="s">
        <v>16</v>
      </c>
      <c r="F22" s="141"/>
      <c r="G22" s="142"/>
      <c r="H22" s="17"/>
      <c r="I22" s="158"/>
      <c r="J22" s="154"/>
      <c r="K22" s="159"/>
      <c r="L22" s="17"/>
      <c r="M22" s="145">
        <f t="shared" si="0"/>
        <v>0</v>
      </c>
      <c r="N22" s="152">
        <f t="shared" si="1"/>
        <v>0</v>
      </c>
      <c r="O22" s="8"/>
      <c r="P22" s="67"/>
      <c r="Q22" s="68"/>
      <c r="R22" s="69"/>
    </row>
    <row r="23" spans="2:19" ht="15.9" customHeight="1" x14ac:dyDescent="0.3">
      <c r="B23" s="10"/>
      <c r="C23" s="11"/>
      <c r="D23" s="74" t="s">
        <v>94</v>
      </c>
      <c r="E23" s="131" t="s">
        <v>17</v>
      </c>
      <c r="F23" s="141"/>
      <c r="G23" s="142"/>
      <c r="H23" s="17"/>
      <c r="I23" s="158"/>
      <c r="J23" s="154"/>
      <c r="K23" s="159"/>
      <c r="L23" s="17"/>
      <c r="M23" s="145">
        <f t="shared" si="0"/>
        <v>0</v>
      </c>
      <c r="N23" s="152">
        <f t="shared" si="1"/>
        <v>0</v>
      </c>
      <c r="O23" s="8"/>
      <c r="P23" s="67"/>
      <c r="Q23" s="68"/>
      <c r="R23" s="69"/>
    </row>
    <row r="24" spans="2:19" ht="15.9" customHeight="1" thickBot="1" x14ac:dyDescent="0.35">
      <c r="B24" s="10"/>
      <c r="C24" s="11"/>
      <c r="D24" s="75" t="s">
        <v>95</v>
      </c>
      <c r="E24" s="133" t="s">
        <v>18</v>
      </c>
      <c r="F24" s="143"/>
      <c r="G24" s="144"/>
      <c r="H24" s="17"/>
      <c r="I24" s="160"/>
      <c r="J24" s="161"/>
      <c r="K24" s="162"/>
      <c r="L24" s="17"/>
      <c r="M24" s="146">
        <f t="shared" si="0"/>
        <v>0</v>
      </c>
      <c r="N24" s="152">
        <f t="shared" si="1"/>
        <v>0</v>
      </c>
      <c r="O24" s="8"/>
      <c r="P24" s="70"/>
      <c r="Q24" s="71"/>
      <c r="R24" s="72"/>
    </row>
    <row r="25" spans="2:19" ht="16.2" thickBot="1" x14ac:dyDescent="0.35">
      <c r="B25" s="10"/>
      <c r="C25" s="11"/>
      <c r="D25" s="63"/>
      <c r="E25" s="40" t="s">
        <v>96</v>
      </c>
      <c r="F25" s="42">
        <f>SUM(F19:F24)</f>
        <v>0</v>
      </c>
      <c r="G25" s="149">
        <f>SUM(G19:G24)</f>
        <v>0</v>
      </c>
      <c r="H25" s="17"/>
      <c r="I25" s="155">
        <f>SUM(I19:I24)</f>
        <v>0</v>
      </c>
      <c r="J25" s="156">
        <f>SUM(J19:J24)</f>
        <v>0</v>
      </c>
      <c r="K25" s="157">
        <f>SUM(K19:K24)</f>
        <v>0</v>
      </c>
      <c r="L25" s="17"/>
      <c r="M25" s="147">
        <f>SUM(M19:M24)</f>
        <v>0</v>
      </c>
      <c r="N25" s="153">
        <f>SUM(N19:N24)</f>
        <v>0</v>
      </c>
      <c r="O25" s="8"/>
      <c r="P25" s="41"/>
      <c r="Q25" s="54">
        <f>SUM(Q19:Q24)</f>
        <v>0</v>
      </c>
      <c r="R25" s="55">
        <f>SUM(R19:R24)</f>
        <v>0</v>
      </c>
    </row>
    <row r="26" spans="2:19" ht="6" customHeight="1" thickTop="1" x14ac:dyDescent="0.3">
      <c r="B26" s="10"/>
      <c r="C26" s="11"/>
      <c r="D26" s="7"/>
      <c r="E26" s="7"/>
      <c r="F26" s="6"/>
      <c r="G26" s="6"/>
      <c r="H26" s="6"/>
      <c r="I26" s="6"/>
      <c r="J26" s="6"/>
      <c r="K26" s="17"/>
      <c r="L26" s="17"/>
      <c r="M26" s="6"/>
      <c r="N26" s="163"/>
      <c r="O26" s="8"/>
    </row>
    <row r="27" spans="2:19" ht="120" customHeight="1" x14ac:dyDescent="0.3">
      <c r="B27" s="12"/>
      <c r="C27" s="9"/>
      <c r="D27" s="75" t="s">
        <v>149</v>
      </c>
      <c r="E27" s="57" t="s">
        <v>28</v>
      </c>
      <c r="F27" s="489"/>
      <c r="G27" s="490"/>
      <c r="H27" s="490"/>
      <c r="I27" s="490"/>
      <c r="J27" s="490"/>
      <c r="K27" s="490"/>
      <c r="L27" s="490"/>
      <c r="M27" s="490"/>
      <c r="N27" s="491"/>
      <c r="O27" s="8"/>
      <c r="S27" s="3" t="str">
        <f>IF(LEN(F27)-LEN(SUBSTITUTE(F27," ",""))&gt;100,_xlfn.CONCAT("Du har skrevet ",LEN(F27)-LEN(SUBSTITUTE(F27," ",""))," ord i merknadsfeltet. Forsøk å korte ned."),"")</f>
        <v/>
      </c>
    </row>
    <row r="28" spans="2:19" ht="20.100000000000001" customHeight="1" x14ac:dyDescent="0.3">
      <c r="B28" s="10"/>
      <c r="C28" s="11"/>
      <c r="D28" s="9"/>
      <c r="E28" s="6"/>
      <c r="F28" s="6"/>
      <c r="G28" s="6"/>
      <c r="H28" s="6"/>
      <c r="I28" s="6"/>
      <c r="J28" s="6"/>
      <c r="K28" s="6"/>
      <c r="L28" s="6"/>
      <c r="M28" s="6"/>
      <c r="N28" s="6"/>
      <c r="O28" s="59"/>
    </row>
    <row r="29" spans="2:19" ht="15.6" x14ac:dyDescent="0.3">
      <c r="B29" s="36"/>
      <c r="C29" s="37" t="s">
        <v>97</v>
      </c>
      <c r="D29" s="37" t="s">
        <v>19</v>
      </c>
      <c r="E29" s="38"/>
      <c r="F29" s="38"/>
      <c r="G29" s="38"/>
      <c r="H29" s="38"/>
      <c r="I29" s="38"/>
      <c r="J29" s="38"/>
      <c r="K29" s="38"/>
      <c r="L29" s="38"/>
      <c r="M29" s="38"/>
      <c r="N29" s="38"/>
      <c r="O29" s="58"/>
    </row>
    <row r="30" spans="2:19" ht="15.6" x14ac:dyDescent="0.3">
      <c r="B30" s="13"/>
      <c r="C30" s="14"/>
      <c r="D30" s="14"/>
      <c r="E30" s="15"/>
      <c r="F30" s="16"/>
      <c r="G30" s="17"/>
      <c r="H30" s="17"/>
      <c r="I30" s="17"/>
      <c r="J30" s="17"/>
      <c r="K30" s="17"/>
      <c r="L30" s="17"/>
      <c r="M30" s="17"/>
      <c r="N30" s="17"/>
      <c r="O30" s="18"/>
    </row>
    <row r="31" spans="2:19" ht="16.2" thickBot="1" x14ac:dyDescent="0.35">
      <c r="B31" s="13"/>
      <c r="C31" s="14"/>
      <c r="D31" s="14"/>
      <c r="E31" s="56"/>
      <c r="F31" s="56" t="s">
        <v>56</v>
      </c>
      <c r="G31" s="56"/>
      <c r="H31" s="17"/>
      <c r="I31" s="56" t="s">
        <v>57</v>
      </c>
      <c r="J31" s="56"/>
      <c r="K31" s="56"/>
      <c r="L31" s="17"/>
      <c r="M31" s="56" t="s">
        <v>58</v>
      </c>
      <c r="N31" s="171"/>
      <c r="O31" s="44"/>
      <c r="P31" s="45"/>
      <c r="Q31" s="45"/>
      <c r="R31" s="43"/>
    </row>
    <row r="32" spans="2:19" ht="44.1" customHeight="1" x14ac:dyDescent="0.3">
      <c r="B32" s="10"/>
      <c r="C32" s="11"/>
      <c r="D32" s="11" t="s">
        <v>77</v>
      </c>
      <c r="E32" s="150"/>
      <c r="F32" s="178" t="str">
        <f>F$6</f>
        <v>Videreføring: Antall personer</v>
      </c>
      <c r="G32" s="177" t="str">
        <f>G$6</f>
        <v>Antall nye personer</v>
      </c>
      <c r="H32" s="17"/>
      <c r="I32" s="177" t="str">
        <f>I$6</f>
        <v>Ubrukte midler som ønskes overført</v>
      </c>
      <c r="J32" s="177" t="str">
        <f>J$6</f>
        <v>Søknads- beløp</v>
      </c>
      <c r="K32" s="176" t="str">
        <f>K$6</f>
        <v>Ubrukte midler som tilbakebetales</v>
      </c>
      <c r="L32" s="17"/>
      <c r="M32" s="176" t="str">
        <f>M$6</f>
        <v>Totalt antall personer det søkes for</v>
      </c>
      <c r="N32" s="176" t="str">
        <f>N$6</f>
        <v>Totalt beløp det søkes om til tiltaket</v>
      </c>
      <c r="O32" s="8"/>
      <c r="P32" s="486" t="s">
        <v>48</v>
      </c>
      <c r="Q32" s="487"/>
      <c r="R32" s="488"/>
    </row>
    <row r="33" spans="2:20" ht="36" customHeight="1" x14ac:dyDescent="0.3">
      <c r="B33" s="10"/>
      <c r="C33" s="11"/>
      <c r="D33" s="11"/>
      <c r="E33" s="169" t="s">
        <v>8</v>
      </c>
      <c r="F33" s="283" t="str">
        <f>IF(F$7="","",F$7)</f>
        <v>Personer som fortsetter påbegynt utdannelse</v>
      </c>
      <c r="G33" s="281" t="str">
        <f>IF(G$7="","",G$7)</f>
        <v>Personer som starter ny utdannelse</v>
      </c>
      <c r="H33" s="282"/>
      <c r="I33" s="281" t="str">
        <f>IF(I$7="","",I$7)</f>
        <v>Ubrukte midler som ønskes overført til kommende periode</v>
      </c>
      <c r="J33" s="281" t="str">
        <f>IF(J$7="","",J$7)</f>
        <v>Nye midler som søkes utbetalt til tiltaket</v>
      </c>
      <c r="K33" s="281" t="str">
        <f>IF(K$7="","",K$7)</f>
        <v/>
      </c>
      <c r="L33" s="282"/>
      <c r="M33" s="281" t="str">
        <f>IF(M$7="","",M$7)</f>
        <v xml:space="preserve"> (Autosummert)</v>
      </c>
      <c r="N33" s="281" t="str">
        <f>IF(N$7="","",N$7)</f>
        <v xml:space="preserve"> (Autosummert)</v>
      </c>
      <c r="O33" s="8"/>
      <c r="P33" s="46" t="s">
        <v>47</v>
      </c>
      <c r="Q33" s="47" t="s">
        <v>59</v>
      </c>
      <c r="R33" s="48" t="s">
        <v>60</v>
      </c>
    </row>
    <row r="34" spans="2:20" ht="15.9" customHeight="1" x14ac:dyDescent="0.3">
      <c r="B34" s="10"/>
      <c r="C34" s="11"/>
      <c r="D34" s="73" t="s">
        <v>98</v>
      </c>
      <c r="E34" s="132" t="s">
        <v>20</v>
      </c>
      <c r="F34" s="141"/>
      <c r="G34" s="142"/>
      <c r="H34" s="17"/>
      <c r="I34" s="158"/>
      <c r="J34" s="154"/>
      <c r="K34" s="159"/>
      <c r="L34" s="17"/>
      <c r="M34" s="145">
        <f t="shared" ref="M34:M42" si="2">F34+G34</f>
        <v>0</v>
      </c>
      <c r="N34" s="152">
        <f t="shared" ref="N34:N42" si="3">I34+J34</f>
        <v>0</v>
      </c>
      <c r="O34" s="8"/>
      <c r="P34" s="64"/>
      <c r="Q34" s="65"/>
      <c r="R34" s="66"/>
    </row>
    <row r="35" spans="2:20" ht="15.9" customHeight="1" x14ac:dyDescent="0.3">
      <c r="B35" s="10"/>
      <c r="C35" s="11"/>
      <c r="D35" s="74" t="s">
        <v>99</v>
      </c>
      <c r="E35" s="131" t="s">
        <v>65</v>
      </c>
      <c r="F35" s="141"/>
      <c r="G35" s="142"/>
      <c r="H35" s="17"/>
      <c r="I35" s="158"/>
      <c r="J35" s="154"/>
      <c r="K35" s="159"/>
      <c r="L35" s="17"/>
      <c r="M35" s="145">
        <f t="shared" si="2"/>
        <v>0</v>
      </c>
      <c r="N35" s="152">
        <f t="shared" si="3"/>
        <v>0</v>
      </c>
      <c r="O35" s="8"/>
      <c r="P35" s="67"/>
      <c r="Q35" s="68"/>
      <c r="R35" s="69"/>
    </row>
    <row r="36" spans="2:20" ht="15.9" customHeight="1" x14ac:dyDescent="0.3">
      <c r="B36" s="10"/>
      <c r="C36" s="11"/>
      <c r="D36" s="74" t="s">
        <v>100</v>
      </c>
      <c r="E36" s="131" t="s">
        <v>21</v>
      </c>
      <c r="F36" s="141"/>
      <c r="G36" s="142"/>
      <c r="H36" s="17"/>
      <c r="I36" s="158"/>
      <c r="J36" s="154"/>
      <c r="K36" s="159"/>
      <c r="L36" s="17"/>
      <c r="M36" s="145">
        <f t="shared" si="2"/>
        <v>0</v>
      </c>
      <c r="N36" s="152">
        <f t="shared" si="3"/>
        <v>0</v>
      </c>
      <c r="O36" s="8"/>
      <c r="P36" s="67"/>
      <c r="Q36" s="68"/>
      <c r="R36" s="69"/>
      <c r="T36" s="60"/>
    </row>
    <row r="37" spans="2:20" ht="15.9" customHeight="1" x14ac:dyDescent="0.3">
      <c r="B37" s="10"/>
      <c r="C37" s="11"/>
      <c r="D37" s="74" t="s">
        <v>101</v>
      </c>
      <c r="E37" s="131" t="s">
        <v>66</v>
      </c>
      <c r="F37" s="141"/>
      <c r="G37" s="142"/>
      <c r="H37" s="17"/>
      <c r="I37" s="158"/>
      <c r="J37" s="154"/>
      <c r="K37" s="159"/>
      <c r="L37" s="17"/>
      <c r="M37" s="145">
        <f t="shared" si="2"/>
        <v>0</v>
      </c>
      <c r="N37" s="152">
        <f t="shared" si="3"/>
        <v>0</v>
      </c>
      <c r="O37" s="8"/>
      <c r="P37" s="67"/>
      <c r="Q37" s="68"/>
      <c r="R37" s="69"/>
      <c r="T37" s="60"/>
    </row>
    <row r="38" spans="2:20" ht="15.9" customHeight="1" x14ac:dyDescent="0.3">
      <c r="B38" s="10"/>
      <c r="C38" s="11"/>
      <c r="D38" s="74" t="s">
        <v>102</v>
      </c>
      <c r="E38" s="131" t="s">
        <v>22</v>
      </c>
      <c r="F38" s="141"/>
      <c r="G38" s="142"/>
      <c r="H38" s="17"/>
      <c r="I38" s="158"/>
      <c r="J38" s="154"/>
      <c r="K38" s="159"/>
      <c r="L38" s="17"/>
      <c r="M38" s="145">
        <f t="shared" si="2"/>
        <v>0</v>
      </c>
      <c r="N38" s="152">
        <f t="shared" si="3"/>
        <v>0</v>
      </c>
      <c r="O38" s="8"/>
      <c r="P38" s="67"/>
      <c r="Q38" s="68"/>
      <c r="R38" s="69"/>
      <c r="T38" s="60"/>
    </row>
    <row r="39" spans="2:20" ht="15.9" customHeight="1" x14ac:dyDescent="0.3">
      <c r="B39" s="10"/>
      <c r="C39" s="11"/>
      <c r="D39" s="74" t="s">
        <v>103</v>
      </c>
      <c r="E39" s="131" t="s">
        <v>23</v>
      </c>
      <c r="F39" s="141"/>
      <c r="G39" s="142"/>
      <c r="H39" s="17"/>
      <c r="I39" s="158"/>
      <c r="J39" s="154"/>
      <c r="K39" s="159"/>
      <c r="L39" s="17"/>
      <c r="M39" s="145">
        <f t="shared" si="2"/>
        <v>0</v>
      </c>
      <c r="N39" s="152">
        <f t="shared" si="3"/>
        <v>0</v>
      </c>
      <c r="O39" s="8"/>
      <c r="P39" s="67"/>
      <c r="Q39" s="68"/>
      <c r="R39" s="69"/>
    </row>
    <row r="40" spans="2:20" ht="15.9" customHeight="1" x14ac:dyDescent="0.3">
      <c r="B40" s="10"/>
      <c r="C40" s="11"/>
      <c r="D40" s="74" t="s">
        <v>104</v>
      </c>
      <c r="E40" s="131" t="s">
        <v>24</v>
      </c>
      <c r="F40" s="141"/>
      <c r="G40" s="142"/>
      <c r="H40" s="17"/>
      <c r="I40" s="158"/>
      <c r="J40" s="154"/>
      <c r="K40" s="159"/>
      <c r="L40" s="17"/>
      <c r="M40" s="145">
        <f t="shared" si="2"/>
        <v>0</v>
      </c>
      <c r="N40" s="152">
        <f t="shared" si="3"/>
        <v>0</v>
      </c>
      <c r="O40" s="8"/>
      <c r="P40" s="67"/>
      <c r="Q40" s="68"/>
      <c r="R40" s="69"/>
    </row>
    <row r="41" spans="2:20" ht="15.9" customHeight="1" x14ac:dyDescent="0.3">
      <c r="B41" s="10"/>
      <c r="C41" s="11"/>
      <c r="D41" s="74" t="s">
        <v>105</v>
      </c>
      <c r="E41" s="131" t="s">
        <v>25</v>
      </c>
      <c r="F41" s="141"/>
      <c r="G41" s="142"/>
      <c r="H41" s="17"/>
      <c r="I41" s="158"/>
      <c r="J41" s="154"/>
      <c r="K41" s="159"/>
      <c r="L41" s="17"/>
      <c r="M41" s="145">
        <f t="shared" si="2"/>
        <v>0</v>
      </c>
      <c r="N41" s="152">
        <f t="shared" si="3"/>
        <v>0</v>
      </c>
      <c r="O41" s="8"/>
      <c r="P41" s="67"/>
      <c r="Q41" s="68"/>
      <c r="R41" s="69"/>
    </row>
    <row r="42" spans="2:20" ht="15" thickBot="1" x14ac:dyDescent="0.35">
      <c r="B42" s="10"/>
      <c r="C42" s="11"/>
      <c r="D42" s="75" t="s">
        <v>106</v>
      </c>
      <c r="E42" s="133" t="s">
        <v>26</v>
      </c>
      <c r="F42" s="143"/>
      <c r="G42" s="144"/>
      <c r="H42" s="17"/>
      <c r="I42" s="160"/>
      <c r="J42" s="161"/>
      <c r="K42" s="162"/>
      <c r="L42" s="17"/>
      <c r="M42" s="146">
        <f t="shared" si="2"/>
        <v>0</v>
      </c>
      <c r="N42" s="152">
        <f t="shared" si="3"/>
        <v>0</v>
      </c>
      <c r="O42" s="8"/>
      <c r="P42" s="70"/>
      <c r="Q42" s="71"/>
      <c r="R42" s="72"/>
    </row>
    <row r="43" spans="2:20" ht="16.2" thickBot="1" x14ac:dyDescent="0.35">
      <c r="B43" s="10"/>
      <c r="C43" s="11"/>
      <c r="D43" s="63"/>
      <c r="E43" s="40" t="s">
        <v>107</v>
      </c>
      <c r="F43" s="42">
        <f>SUM(F34:F42)</f>
        <v>0</v>
      </c>
      <c r="G43" s="149">
        <f>SUM(G34:G42)</f>
        <v>0</v>
      </c>
      <c r="H43" s="17"/>
      <c r="I43" s="155">
        <f>SUM(I34:I42)</f>
        <v>0</v>
      </c>
      <c r="J43" s="156">
        <f>SUM(J34:J42)</f>
        <v>0</v>
      </c>
      <c r="K43" s="157">
        <f>SUM(K34:K42)</f>
        <v>0</v>
      </c>
      <c r="L43" s="17"/>
      <c r="M43" s="147">
        <f>SUM(M34:M42)</f>
        <v>0</v>
      </c>
      <c r="N43" s="153">
        <f>SUM(N34:N42)</f>
        <v>0</v>
      </c>
      <c r="O43" s="8"/>
      <c r="P43" s="41"/>
      <c r="Q43" s="54">
        <f>SUM(Q34:Q42)</f>
        <v>0</v>
      </c>
      <c r="R43" s="55">
        <f>SUM(R34:R42)</f>
        <v>0</v>
      </c>
    </row>
    <row r="44" spans="2:20" ht="6" customHeight="1" thickTop="1" x14ac:dyDescent="0.3">
      <c r="B44" s="10"/>
      <c r="C44" s="11"/>
      <c r="D44" s="7"/>
      <c r="E44" s="7"/>
      <c r="F44" s="6"/>
      <c r="G44" s="6"/>
      <c r="H44" s="6"/>
      <c r="I44" s="6"/>
      <c r="J44" s="6"/>
      <c r="K44" s="17"/>
      <c r="L44" s="17"/>
      <c r="M44" s="6"/>
      <c r="N44" s="20"/>
      <c r="O44" s="8"/>
    </row>
    <row r="45" spans="2:20" ht="120" customHeight="1" x14ac:dyDescent="0.3">
      <c r="B45" s="12"/>
      <c r="C45" s="9"/>
      <c r="D45" s="75" t="s">
        <v>150</v>
      </c>
      <c r="E45" s="57" t="s">
        <v>28</v>
      </c>
      <c r="F45" s="489"/>
      <c r="G45" s="490"/>
      <c r="H45" s="490"/>
      <c r="I45" s="490"/>
      <c r="J45" s="490"/>
      <c r="K45" s="490"/>
      <c r="L45" s="490"/>
      <c r="M45" s="490"/>
      <c r="N45" s="491"/>
      <c r="O45" s="8"/>
      <c r="S45" s="3" t="str">
        <f>IF(LEN(F45)-LEN(SUBSTITUTE(F45," ",""))&gt;100,_xlfn.CONCAT("Du har skrevet ",LEN(F45)-LEN(SUBSTITUTE(F45," ",""))," ord i merknadsfeltet. Forsøk å korte ned."),"")</f>
        <v/>
      </c>
    </row>
    <row r="46" spans="2:20" ht="20.100000000000001" customHeight="1" x14ac:dyDescent="0.3">
      <c r="B46" s="10"/>
      <c r="C46" s="11"/>
      <c r="D46" s="9"/>
      <c r="E46" s="6"/>
      <c r="F46" s="6"/>
      <c r="G46" s="6"/>
      <c r="H46" s="6"/>
      <c r="I46" s="6"/>
      <c r="J46" s="6"/>
      <c r="K46" s="6"/>
      <c r="L46" s="6"/>
      <c r="M46" s="6"/>
      <c r="N46" s="6"/>
      <c r="O46" s="8"/>
    </row>
    <row r="47" spans="2:20" ht="6.45" customHeight="1" x14ac:dyDescent="0.3">
      <c r="B47" s="12"/>
      <c r="C47" s="9"/>
      <c r="D47" s="9" t="s">
        <v>77</v>
      </c>
      <c r="E47" s="6"/>
      <c r="F47" s="6"/>
      <c r="G47" s="6"/>
      <c r="H47" s="6"/>
      <c r="I47" s="6"/>
      <c r="J47" s="6"/>
      <c r="K47" s="6"/>
      <c r="L47" s="6"/>
      <c r="M47" s="6"/>
      <c r="N47" s="6"/>
      <c r="O47" s="8"/>
    </row>
    <row r="48" spans="2:20" ht="15.6" x14ac:dyDescent="0.3">
      <c r="B48" s="36"/>
      <c r="C48" s="37" t="s">
        <v>108</v>
      </c>
      <c r="D48" s="38" t="s">
        <v>27</v>
      </c>
      <c r="E48" s="38"/>
      <c r="F48" s="38"/>
      <c r="G48" s="38"/>
      <c r="H48" s="38"/>
      <c r="I48" s="38"/>
      <c r="J48" s="38"/>
      <c r="K48" s="38"/>
      <c r="L48" s="38"/>
      <c r="M48" s="38"/>
      <c r="N48" s="38"/>
      <c r="O48" s="39"/>
    </row>
    <row r="49" spans="2:19" ht="15.6" x14ac:dyDescent="0.3">
      <c r="B49" s="10"/>
      <c r="C49" s="11"/>
      <c r="D49" s="14"/>
      <c r="E49" s="15"/>
      <c r="F49" s="16"/>
      <c r="G49" s="17"/>
      <c r="H49" s="17"/>
      <c r="I49" s="17"/>
      <c r="J49" s="17"/>
      <c r="K49" s="17"/>
      <c r="L49" s="17"/>
      <c r="M49" s="17"/>
      <c r="N49" s="17"/>
      <c r="O49" s="8"/>
    </row>
    <row r="50" spans="2:19" ht="16.2" thickBot="1" x14ac:dyDescent="0.35">
      <c r="B50" s="10"/>
      <c r="C50" s="11"/>
      <c r="D50" s="14"/>
      <c r="E50" s="56"/>
      <c r="F50" s="56" t="s">
        <v>56</v>
      </c>
      <c r="G50" s="56"/>
      <c r="H50" s="17"/>
      <c r="I50" s="56" t="s">
        <v>57</v>
      </c>
      <c r="J50" s="56"/>
      <c r="K50" s="56"/>
      <c r="L50" s="17"/>
      <c r="M50" s="56" t="s">
        <v>58</v>
      </c>
      <c r="N50" s="171"/>
      <c r="O50" s="8"/>
    </row>
    <row r="51" spans="2:19" ht="43.65" customHeight="1" x14ac:dyDescent="0.3">
      <c r="B51" s="10"/>
      <c r="C51" s="11"/>
      <c r="D51" s="11" t="s">
        <v>77</v>
      </c>
      <c r="E51" s="150"/>
      <c r="F51" s="170" t="str">
        <f>F$6</f>
        <v>Videreføring: Antall personer</v>
      </c>
      <c r="G51" s="170" t="str">
        <f>G$6</f>
        <v>Antall nye personer</v>
      </c>
      <c r="H51" s="17"/>
      <c r="I51" s="170" t="str">
        <f>I$6</f>
        <v>Ubrukte midler som ønskes overført</v>
      </c>
      <c r="J51" s="170" t="str">
        <f>J$6</f>
        <v>Søknads- beløp</v>
      </c>
      <c r="K51" s="164" t="str">
        <f>K$6</f>
        <v>Ubrukte midler som tilbakebetales</v>
      </c>
      <c r="L51" s="17"/>
      <c r="M51" s="164" t="str">
        <f>M$6</f>
        <v>Totalt antall personer det søkes for</v>
      </c>
      <c r="N51" s="164" t="str">
        <f>N$6</f>
        <v>Totalt beløp det søkes om til tiltaket</v>
      </c>
      <c r="O51" s="8"/>
      <c r="P51" s="486" t="s">
        <v>48</v>
      </c>
      <c r="Q51" s="487"/>
      <c r="R51" s="488"/>
    </row>
    <row r="52" spans="2:19" ht="36" customHeight="1" x14ac:dyDescent="0.3">
      <c r="B52" s="10"/>
      <c r="C52" s="11"/>
      <c r="D52" s="11"/>
      <c r="E52" s="169" t="s">
        <v>8</v>
      </c>
      <c r="F52" s="284" t="str">
        <f>IF(F$7="","",F$7)</f>
        <v>Personer som fortsetter påbegynt utdannelse</v>
      </c>
      <c r="G52" s="284" t="str">
        <f>IF(G$7="","",G$7)</f>
        <v>Personer som starter ny utdannelse</v>
      </c>
      <c r="H52" s="282"/>
      <c r="I52" s="284" t="str">
        <f>IF(I$7="","",I$7)</f>
        <v>Ubrukte midler som ønskes overført til kommende periode</v>
      </c>
      <c r="J52" s="284" t="str">
        <f>IF(J$7="","",J$7)</f>
        <v>Nye midler som søkes utbetalt til tiltaket</v>
      </c>
      <c r="K52" s="284" t="str">
        <f>IF(K$7="","",K$7)</f>
        <v/>
      </c>
      <c r="L52" s="282"/>
      <c r="M52" s="284" t="str">
        <f>IF(M$7="","",M$7)</f>
        <v xml:space="preserve"> (Autosummert)</v>
      </c>
      <c r="N52" s="284" t="str">
        <f>IF(N$7="","",N$7)</f>
        <v xml:space="preserve"> (Autosummert)</v>
      </c>
      <c r="O52" s="8"/>
      <c r="P52" s="46" t="s">
        <v>47</v>
      </c>
      <c r="Q52" s="47" t="s">
        <v>59</v>
      </c>
      <c r="R52" s="48" t="s">
        <v>60</v>
      </c>
    </row>
    <row r="53" spans="2:19" ht="32.1" customHeight="1" x14ac:dyDescent="0.3">
      <c r="B53" s="10"/>
      <c r="C53" s="11"/>
      <c r="D53" s="73" t="s">
        <v>109</v>
      </c>
      <c r="E53" s="132" t="s">
        <v>13</v>
      </c>
      <c r="F53" s="141"/>
      <c r="G53" s="142"/>
      <c r="H53" s="17"/>
      <c r="I53" s="158"/>
      <c r="J53" s="154"/>
      <c r="K53" s="159"/>
      <c r="L53" s="17"/>
      <c r="M53" s="145">
        <f t="shared" ref="M53:M60" si="4">F53+G53</f>
        <v>0</v>
      </c>
      <c r="N53" s="224">
        <f t="shared" ref="N53:N60" si="5">I53+J53</f>
        <v>0</v>
      </c>
      <c r="O53" s="8"/>
      <c r="P53" s="64"/>
      <c r="Q53" s="65"/>
      <c r="R53" s="66"/>
    </row>
    <row r="54" spans="2:19" ht="32.1" customHeight="1" x14ac:dyDescent="0.3">
      <c r="B54" s="10"/>
      <c r="C54" s="11"/>
      <c r="D54" s="74" t="s">
        <v>110</v>
      </c>
      <c r="E54" s="131" t="s">
        <v>32</v>
      </c>
      <c r="F54" s="141"/>
      <c r="G54" s="142"/>
      <c r="H54" s="17"/>
      <c r="I54" s="158"/>
      <c r="J54" s="154"/>
      <c r="K54" s="159"/>
      <c r="L54" s="17"/>
      <c r="M54" s="145">
        <f t="shared" si="4"/>
        <v>0</v>
      </c>
      <c r="N54" s="224">
        <f t="shared" si="5"/>
        <v>0</v>
      </c>
      <c r="O54" s="8"/>
      <c r="P54" s="67"/>
      <c r="Q54" s="68"/>
      <c r="R54" s="69"/>
    </row>
    <row r="55" spans="2:19" ht="32.1" customHeight="1" x14ac:dyDescent="0.3">
      <c r="B55" s="10"/>
      <c r="C55" s="11"/>
      <c r="D55" s="74" t="s">
        <v>111</v>
      </c>
      <c r="E55" s="131" t="s">
        <v>14</v>
      </c>
      <c r="F55" s="141"/>
      <c r="G55" s="142"/>
      <c r="H55" s="17"/>
      <c r="I55" s="158"/>
      <c r="J55" s="154"/>
      <c r="K55" s="159"/>
      <c r="L55" s="17"/>
      <c r="M55" s="145">
        <f t="shared" si="4"/>
        <v>0</v>
      </c>
      <c r="N55" s="224">
        <f t="shared" si="5"/>
        <v>0</v>
      </c>
      <c r="O55" s="8"/>
      <c r="P55" s="67"/>
      <c r="Q55" s="68"/>
      <c r="R55" s="69"/>
    </row>
    <row r="56" spans="2:19" ht="32.1" customHeight="1" x14ac:dyDescent="0.3">
      <c r="B56" s="10"/>
      <c r="C56" s="11"/>
      <c r="D56" s="74" t="s">
        <v>112</v>
      </c>
      <c r="E56" s="131" t="s">
        <v>29</v>
      </c>
      <c r="F56" s="141"/>
      <c r="G56" s="142"/>
      <c r="H56" s="17"/>
      <c r="I56" s="158"/>
      <c r="J56" s="154"/>
      <c r="K56" s="159"/>
      <c r="L56" s="17"/>
      <c r="M56" s="145">
        <f t="shared" si="4"/>
        <v>0</v>
      </c>
      <c r="N56" s="224">
        <f t="shared" si="5"/>
        <v>0</v>
      </c>
      <c r="O56" s="8"/>
      <c r="P56" s="67"/>
      <c r="Q56" s="68"/>
      <c r="R56" s="69"/>
    </row>
    <row r="57" spans="2:19" ht="32.1" customHeight="1" x14ac:dyDescent="0.3">
      <c r="B57" s="10"/>
      <c r="C57" s="11"/>
      <c r="D57" s="74" t="s">
        <v>113</v>
      </c>
      <c r="E57" s="131" t="s">
        <v>15</v>
      </c>
      <c r="F57" s="141"/>
      <c r="G57" s="142"/>
      <c r="H57" s="17"/>
      <c r="I57" s="158"/>
      <c r="J57" s="154"/>
      <c r="K57" s="159"/>
      <c r="L57" s="17"/>
      <c r="M57" s="145">
        <f t="shared" si="4"/>
        <v>0</v>
      </c>
      <c r="N57" s="224">
        <f t="shared" si="5"/>
        <v>0</v>
      </c>
      <c r="O57" s="8"/>
      <c r="P57" s="67"/>
      <c r="Q57" s="68"/>
      <c r="R57" s="69"/>
    </row>
    <row r="58" spans="2:19" ht="32.1" customHeight="1" x14ac:dyDescent="0.3">
      <c r="B58" s="10"/>
      <c r="C58" s="11"/>
      <c r="D58" s="74" t="s">
        <v>114</v>
      </c>
      <c r="E58" s="131" t="s">
        <v>17</v>
      </c>
      <c r="F58" s="141"/>
      <c r="G58" s="142"/>
      <c r="H58" s="17"/>
      <c r="I58" s="158"/>
      <c r="J58" s="154"/>
      <c r="K58" s="159"/>
      <c r="L58" s="17"/>
      <c r="M58" s="145">
        <f t="shared" si="4"/>
        <v>0</v>
      </c>
      <c r="N58" s="224">
        <f t="shared" si="5"/>
        <v>0</v>
      </c>
      <c r="O58" s="8"/>
      <c r="P58" s="67"/>
      <c r="Q58" s="68"/>
      <c r="R58" s="69"/>
    </row>
    <row r="59" spans="2:19" ht="32.1" customHeight="1" x14ac:dyDescent="0.3">
      <c r="B59" s="10"/>
      <c r="C59" s="11"/>
      <c r="D59" s="74" t="s">
        <v>115</v>
      </c>
      <c r="E59" s="131" t="s">
        <v>30</v>
      </c>
      <c r="F59" s="141"/>
      <c r="G59" s="142"/>
      <c r="H59" s="17"/>
      <c r="I59" s="158"/>
      <c r="J59" s="154"/>
      <c r="K59" s="159"/>
      <c r="L59" s="17"/>
      <c r="M59" s="145">
        <f t="shared" si="4"/>
        <v>0</v>
      </c>
      <c r="N59" s="224">
        <f t="shared" si="5"/>
        <v>0</v>
      </c>
      <c r="O59" s="8"/>
      <c r="P59" s="67"/>
      <c r="Q59" s="68"/>
      <c r="R59" s="69"/>
    </row>
    <row r="60" spans="2:19" ht="32.1" customHeight="1" thickBot="1" x14ac:dyDescent="0.35">
      <c r="B60" s="10"/>
      <c r="C60" s="11"/>
      <c r="D60" s="75" t="s">
        <v>116</v>
      </c>
      <c r="E60" s="133" t="s">
        <v>31</v>
      </c>
      <c r="F60" s="143"/>
      <c r="G60" s="144"/>
      <c r="H60" s="17"/>
      <c r="I60" s="225"/>
      <c r="J60" s="226"/>
      <c r="K60" s="227"/>
      <c r="L60" s="17"/>
      <c r="M60" s="146">
        <f t="shared" si="4"/>
        <v>0</v>
      </c>
      <c r="N60" s="224">
        <f t="shared" si="5"/>
        <v>0</v>
      </c>
      <c r="O60" s="8"/>
      <c r="P60" s="70"/>
      <c r="Q60" s="71"/>
      <c r="R60" s="72"/>
    </row>
    <row r="61" spans="2:19" ht="16.2" thickBot="1" x14ac:dyDescent="0.35">
      <c r="B61" s="10"/>
      <c r="C61" s="11"/>
      <c r="D61" s="63"/>
      <c r="E61" s="40" t="s">
        <v>117</v>
      </c>
      <c r="F61" s="42">
        <f>SUM(F53:F60)</f>
        <v>0</v>
      </c>
      <c r="G61" s="149">
        <f>SUM(G53:G60)</f>
        <v>0</v>
      </c>
      <c r="H61" s="17"/>
      <c r="I61" s="155">
        <f>SUM(I53:I60)</f>
        <v>0</v>
      </c>
      <c r="J61" s="156">
        <f>SUM(J53:J60)</f>
        <v>0</v>
      </c>
      <c r="K61" s="157">
        <f>SUM(K53:K60)</f>
        <v>0</v>
      </c>
      <c r="L61" s="17"/>
      <c r="M61" s="147">
        <f>SUM(M53:M60)</f>
        <v>0</v>
      </c>
      <c r="N61" s="157">
        <f>SUM(N53:N60)</f>
        <v>0</v>
      </c>
      <c r="O61" s="8"/>
      <c r="P61" s="41"/>
      <c r="Q61" s="54">
        <f>SUM(Q53:Q60)</f>
        <v>0</v>
      </c>
      <c r="R61" s="55">
        <f>SUM(R53:R60)</f>
        <v>0</v>
      </c>
    </row>
    <row r="62" spans="2:19" ht="20.100000000000001" customHeight="1" thickTop="1" x14ac:dyDescent="0.3">
      <c r="B62" s="10"/>
      <c r="C62" s="11"/>
      <c r="D62" s="7"/>
      <c r="E62" s="7"/>
      <c r="F62" s="6"/>
      <c r="G62" s="6"/>
      <c r="H62" s="6"/>
      <c r="I62" s="6"/>
      <c r="J62" s="6"/>
      <c r="K62" s="6"/>
      <c r="L62" s="6"/>
      <c r="M62" s="6"/>
      <c r="N62" s="6"/>
      <c r="O62" s="8"/>
    </row>
    <row r="63" spans="2:19" ht="120" customHeight="1" x14ac:dyDescent="0.3">
      <c r="B63" s="12"/>
      <c r="C63" s="9"/>
      <c r="D63" s="75" t="s">
        <v>151</v>
      </c>
      <c r="E63" s="57" t="s">
        <v>28</v>
      </c>
      <c r="F63" s="489"/>
      <c r="G63" s="490"/>
      <c r="H63" s="490"/>
      <c r="I63" s="490"/>
      <c r="J63" s="490"/>
      <c r="K63" s="490"/>
      <c r="L63" s="490"/>
      <c r="M63" s="490"/>
      <c r="N63" s="491"/>
      <c r="O63" s="8"/>
      <c r="S63" s="3" t="str">
        <f>IF(LEN(F63)-LEN(SUBSTITUTE(F63," ",""))&gt;100,_xlfn.CONCAT("Du har skrevet ",LEN(F63)-LEN(SUBSTITUTE(F63," ",""))," ord i merknadsfeltet. Forsøk å korte ned."),"")</f>
        <v/>
      </c>
    </row>
    <row r="64" spans="2:19" ht="30" customHeight="1" x14ac:dyDescent="0.3">
      <c r="B64" s="12"/>
      <c r="C64" s="9"/>
      <c r="D64" s="9"/>
      <c r="E64" s="6"/>
      <c r="F64" s="6"/>
      <c r="G64" s="6"/>
      <c r="H64" s="6"/>
      <c r="I64" s="6"/>
      <c r="J64" s="6"/>
      <c r="K64" s="6"/>
      <c r="L64" s="6"/>
      <c r="M64" s="6"/>
      <c r="N64" s="6"/>
      <c r="O64" s="8"/>
    </row>
    <row r="65" spans="2:19" ht="15.6" x14ac:dyDescent="0.3">
      <c r="B65" s="36"/>
      <c r="C65" s="37" t="s">
        <v>118</v>
      </c>
      <c r="D65" s="38" t="s">
        <v>33</v>
      </c>
      <c r="E65" s="38"/>
      <c r="F65" s="38"/>
      <c r="G65" s="38"/>
      <c r="H65" s="38"/>
      <c r="I65" s="38"/>
      <c r="J65" s="38"/>
      <c r="K65" s="38"/>
      <c r="L65" s="38"/>
      <c r="M65" s="38"/>
      <c r="N65" s="38"/>
      <c r="O65" s="39"/>
    </row>
    <row r="66" spans="2:19" ht="15" customHeight="1" x14ac:dyDescent="0.3">
      <c r="B66" s="13"/>
      <c r="C66" s="14"/>
      <c r="D66" s="14"/>
      <c r="E66" s="15"/>
      <c r="F66" s="16"/>
      <c r="G66" s="17"/>
      <c r="H66" s="17"/>
      <c r="I66" s="17"/>
      <c r="J66" s="17"/>
      <c r="K66" s="17"/>
      <c r="L66" s="17"/>
      <c r="M66" s="17"/>
      <c r="N66" s="17"/>
      <c r="O66" s="8"/>
    </row>
    <row r="67" spans="2:19" ht="15" customHeight="1" thickBot="1" x14ac:dyDescent="0.35">
      <c r="B67" s="13"/>
      <c r="C67" s="14"/>
      <c r="D67" s="14"/>
      <c r="E67" s="56"/>
      <c r="F67" s="56" t="s">
        <v>56</v>
      </c>
      <c r="G67" s="56"/>
      <c r="H67" s="17"/>
      <c r="I67" s="56" t="s">
        <v>57</v>
      </c>
      <c r="J67" s="56"/>
      <c r="K67" s="56"/>
      <c r="L67" s="17"/>
      <c r="M67" s="56" t="s">
        <v>58</v>
      </c>
      <c r="N67" s="171"/>
      <c r="O67" s="8"/>
    </row>
    <row r="68" spans="2:19" ht="44.1" customHeight="1" x14ac:dyDescent="0.3">
      <c r="B68" s="10"/>
      <c r="C68" s="11"/>
      <c r="D68" s="11" t="s">
        <v>77</v>
      </c>
      <c r="E68" s="150"/>
      <c r="F68" s="170" t="str">
        <f>F$6</f>
        <v>Videreføring: Antall personer</v>
      </c>
      <c r="G68" s="170" t="str">
        <f>G$6</f>
        <v>Antall nye personer</v>
      </c>
      <c r="H68" s="17"/>
      <c r="I68" s="170" t="str">
        <f>I$6</f>
        <v>Ubrukte midler som ønskes overført</v>
      </c>
      <c r="J68" s="170" t="str">
        <f>J$6</f>
        <v>Søknads- beløp</v>
      </c>
      <c r="K68" s="164" t="str">
        <f>K$6</f>
        <v>Ubrukte midler som tilbakebetales</v>
      </c>
      <c r="L68" s="17"/>
      <c r="M68" s="164" t="str">
        <f>M$6</f>
        <v>Totalt antall personer det søkes for</v>
      </c>
      <c r="N68" s="164" t="str">
        <f>N$6</f>
        <v>Totalt beløp det søkes om til tiltaket</v>
      </c>
      <c r="O68" s="8"/>
      <c r="P68" s="486" t="s">
        <v>67</v>
      </c>
      <c r="Q68" s="487"/>
      <c r="R68" s="488"/>
    </row>
    <row r="69" spans="2:19" ht="36" customHeight="1" x14ac:dyDescent="0.3">
      <c r="B69" s="10"/>
      <c r="C69" s="11"/>
      <c r="D69" s="11"/>
      <c r="E69" s="169" t="s">
        <v>8</v>
      </c>
      <c r="F69" s="284" t="str">
        <f>IF(F$7="","",F$7)</f>
        <v>Personer som fortsetter påbegynt utdannelse</v>
      </c>
      <c r="G69" s="284" t="str">
        <f>IF(G$7="","",G$7)</f>
        <v>Personer som starter ny utdannelse</v>
      </c>
      <c r="H69" s="282"/>
      <c r="I69" s="284" t="str">
        <f>IF(I$7="","",I$7)</f>
        <v>Ubrukte midler som ønskes overført til kommende periode</v>
      </c>
      <c r="J69" s="284" t="str">
        <f>IF(J$7="","",J$7)</f>
        <v>Nye midler som søkes utbetalt til tiltaket</v>
      </c>
      <c r="K69" s="284" t="str">
        <f>IF(K$7="","",K$7)</f>
        <v/>
      </c>
      <c r="L69" s="282"/>
      <c r="M69" s="284" t="str">
        <f>IF(M$7="","",M$7)</f>
        <v xml:space="preserve"> (Autosummert)</v>
      </c>
      <c r="N69" s="284" t="str">
        <f>IF(N$7="","",N$7)</f>
        <v xml:space="preserve"> (Autosummert)</v>
      </c>
      <c r="O69" s="8"/>
      <c r="P69" s="46" t="s">
        <v>47</v>
      </c>
      <c r="Q69" s="47" t="s">
        <v>59</v>
      </c>
      <c r="R69" s="48" t="s">
        <v>60</v>
      </c>
    </row>
    <row r="70" spans="2:19" x14ac:dyDescent="0.3">
      <c r="B70" s="10"/>
      <c r="C70" s="11"/>
      <c r="D70" s="73" t="s">
        <v>119</v>
      </c>
      <c r="E70" s="132" t="s">
        <v>266</v>
      </c>
      <c r="F70" s="141"/>
      <c r="G70" s="142"/>
      <c r="H70" s="17"/>
      <c r="I70" s="158"/>
      <c r="J70" s="154"/>
      <c r="K70" s="159"/>
      <c r="L70" s="17"/>
      <c r="M70" s="145">
        <f>F70+G70</f>
        <v>0</v>
      </c>
      <c r="N70" s="224">
        <f>I70+J70</f>
        <v>0</v>
      </c>
      <c r="O70" s="8"/>
      <c r="P70" s="64"/>
      <c r="Q70" s="65"/>
      <c r="R70" s="66"/>
    </row>
    <row r="71" spans="2:19" x14ac:dyDescent="0.3">
      <c r="B71" s="10"/>
      <c r="C71" s="11"/>
      <c r="D71" s="74" t="s">
        <v>120</v>
      </c>
      <c r="E71" s="131" t="s">
        <v>267</v>
      </c>
      <c r="F71" s="141"/>
      <c r="G71" s="142"/>
      <c r="H71" s="17"/>
      <c r="I71" s="158"/>
      <c r="J71" s="154"/>
      <c r="K71" s="159"/>
      <c r="L71" s="17"/>
      <c r="M71" s="145">
        <f>F71+G71</f>
        <v>0</v>
      </c>
      <c r="N71" s="224">
        <f>I71+J71</f>
        <v>0</v>
      </c>
      <c r="O71" s="8"/>
      <c r="P71" s="67"/>
      <c r="Q71" s="68"/>
      <c r="R71" s="69"/>
    </row>
    <row r="72" spans="2:19" x14ac:dyDescent="0.3">
      <c r="B72" s="10"/>
      <c r="C72" s="11"/>
      <c r="D72" s="74" t="s">
        <v>121</v>
      </c>
      <c r="E72" s="131" t="s">
        <v>268</v>
      </c>
      <c r="F72" s="141"/>
      <c r="G72" s="142"/>
      <c r="H72" s="17"/>
      <c r="I72" s="158"/>
      <c r="J72" s="154"/>
      <c r="K72" s="159"/>
      <c r="L72" s="17"/>
      <c r="M72" s="145">
        <f>F72+G72</f>
        <v>0</v>
      </c>
      <c r="N72" s="224">
        <f>I72+J72</f>
        <v>0</v>
      </c>
      <c r="O72" s="8"/>
      <c r="P72" s="67"/>
      <c r="Q72" s="68"/>
      <c r="R72" s="69"/>
    </row>
    <row r="73" spans="2:19" x14ac:dyDescent="0.3">
      <c r="B73" s="10"/>
      <c r="C73" s="11"/>
      <c r="D73" s="74" t="s">
        <v>122</v>
      </c>
      <c r="E73" s="131" t="s">
        <v>269</v>
      </c>
      <c r="F73" s="141"/>
      <c r="G73" s="142"/>
      <c r="H73" s="17"/>
      <c r="I73" s="158"/>
      <c r="J73" s="154"/>
      <c r="K73" s="159"/>
      <c r="L73" s="17"/>
      <c r="M73" s="145">
        <f>F73+G73</f>
        <v>0</v>
      </c>
      <c r="N73" s="224">
        <f>I73+J73</f>
        <v>0</v>
      </c>
      <c r="O73" s="8"/>
      <c r="P73" s="70"/>
      <c r="Q73" s="368"/>
      <c r="R73" s="369"/>
    </row>
    <row r="74" spans="2:19" ht="15" thickBot="1" x14ac:dyDescent="0.35">
      <c r="B74" s="10"/>
      <c r="C74" s="11"/>
      <c r="D74" s="74" t="s">
        <v>152</v>
      </c>
      <c r="E74" s="131" t="s">
        <v>447</v>
      </c>
      <c r="F74" s="143"/>
      <c r="G74" s="144"/>
      <c r="H74" s="17"/>
      <c r="I74" s="160"/>
      <c r="J74" s="161"/>
      <c r="K74" s="162"/>
      <c r="L74" s="17"/>
      <c r="M74" s="146">
        <f>F74+G74</f>
        <v>0</v>
      </c>
      <c r="N74" s="224">
        <f>I74+J74</f>
        <v>0</v>
      </c>
      <c r="O74" s="8"/>
      <c r="P74" s="70"/>
      <c r="Q74" s="71"/>
      <c r="R74" s="72"/>
    </row>
    <row r="75" spans="2:19" ht="16.2" thickBot="1" x14ac:dyDescent="0.35">
      <c r="B75" s="10"/>
      <c r="C75" s="11"/>
      <c r="D75" s="63"/>
      <c r="E75" s="40" t="s">
        <v>123</v>
      </c>
      <c r="F75" s="42">
        <f>SUM(F70:F74)</f>
        <v>0</v>
      </c>
      <c r="G75" s="149">
        <f>SUM(G70:G74)</f>
        <v>0</v>
      </c>
      <c r="H75" s="17"/>
      <c r="I75" s="155">
        <f>SUM(I70:I74)</f>
        <v>0</v>
      </c>
      <c r="J75" s="156">
        <f>SUM(J70:J74)</f>
        <v>0</v>
      </c>
      <c r="K75" s="157">
        <f>SUM(K70:K74)</f>
        <v>0</v>
      </c>
      <c r="L75" s="17"/>
      <c r="M75" s="147">
        <f>SUM(M70:M74)</f>
        <v>0</v>
      </c>
      <c r="N75" s="157">
        <f>SUM(N70:N74)</f>
        <v>0</v>
      </c>
      <c r="O75" s="8"/>
      <c r="P75" s="41"/>
      <c r="Q75" s="54">
        <f>SUM(Q70:Q74)</f>
        <v>0</v>
      </c>
      <c r="R75" s="55">
        <f>SUM(R70:R74)</f>
        <v>0</v>
      </c>
    </row>
    <row r="76" spans="2:19" ht="6" customHeight="1" thickTop="1" x14ac:dyDescent="0.3">
      <c r="B76" s="10"/>
      <c r="C76" s="11"/>
      <c r="D76" s="7"/>
      <c r="E76" s="7"/>
      <c r="F76" s="6"/>
      <c r="G76" s="6"/>
      <c r="H76" s="6"/>
      <c r="I76" s="6"/>
      <c r="J76" s="6"/>
      <c r="K76" s="6"/>
      <c r="L76" s="6"/>
      <c r="M76" s="6"/>
      <c r="N76" s="6"/>
      <c r="O76" s="8"/>
    </row>
    <row r="77" spans="2:19" ht="120" customHeight="1" x14ac:dyDescent="0.3">
      <c r="B77" s="12"/>
      <c r="C77" s="9"/>
      <c r="D77" s="74" t="s">
        <v>448</v>
      </c>
      <c r="E77" s="57" t="s">
        <v>28</v>
      </c>
      <c r="F77" s="489"/>
      <c r="G77" s="490"/>
      <c r="H77" s="490"/>
      <c r="I77" s="490"/>
      <c r="J77" s="490"/>
      <c r="K77" s="490"/>
      <c r="L77" s="490"/>
      <c r="M77" s="490"/>
      <c r="N77" s="491"/>
      <c r="O77" s="8"/>
      <c r="S77" s="3" t="str">
        <f>IF(LEN(F77)-LEN(SUBSTITUTE(F77," ",""))&gt;100,_xlfn.CONCAT("Du har skrevet ",LEN(F77)-LEN(SUBSTITUTE(F77," ",""))," ord i merknadsfeltet. Forsøk å korte ned."),"")</f>
        <v/>
      </c>
    </row>
    <row r="78" spans="2:19" x14ac:dyDescent="0.3">
      <c r="B78" s="12"/>
      <c r="C78" s="9"/>
      <c r="D78" s="9" t="s">
        <v>77</v>
      </c>
      <c r="E78" s="6"/>
      <c r="F78" s="6"/>
      <c r="G78" s="6"/>
      <c r="H78" s="6"/>
      <c r="I78" s="6"/>
      <c r="J78" s="6"/>
      <c r="K78" s="6"/>
      <c r="L78" s="6"/>
      <c r="M78" s="6"/>
      <c r="N78" s="6"/>
      <c r="O78" s="8"/>
    </row>
    <row r="79" spans="2:19" ht="15" customHeight="1" x14ac:dyDescent="0.3">
      <c r="B79" s="36"/>
      <c r="C79" s="38" t="s">
        <v>124</v>
      </c>
      <c r="D79" s="37" t="s">
        <v>34</v>
      </c>
      <c r="E79" s="38"/>
      <c r="F79" s="38"/>
      <c r="G79" s="38"/>
      <c r="H79" s="38"/>
      <c r="I79" s="38"/>
      <c r="J79" s="38"/>
      <c r="K79" s="38"/>
      <c r="L79" s="38"/>
      <c r="M79" s="38"/>
      <c r="N79" s="38"/>
      <c r="O79" s="39"/>
    </row>
    <row r="80" spans="2:19" ht="15" customHeight="1" x14ac:dyDescent="0.3">
      <c r="B80" s="13"/>
      <c r="C80" s="14"/>
      <c r="D80" s="14"/>
      <c r="E80" s="15"/>
      <c r="F80" s="16"/>
      <c r="G80" s="17"/>
      <c r="H80" s="17"/>
      <c r="I80" s="17"/>
      <c r="J80" s="17"/>
      <c r="K80" s="17"/>
      <c r="L80" s="17"/>
      <c r="M80" s="17"/>
      <c r="N80" s="17"/>
      <c r="O80" s="8"/>
    </row>
    <row r="81" spans="2:19" ht="15" customHeight="1" thickBot="1" x14ac:dyDescent="0.35">
      <c r="B81" s="13"/>
      <c r="C81" s="14"/>
      <c r="D81" s="14"/>
      <c r="E81" s="56"/>
      <c r="F81" s="56" t="s">
        <v>56</v>
      </c>
      <c r="G81" s="56"/>
      <c r="H81" s="17"/>
      <c r="I81" s="56" t="s">
        <v>57</v>
      </c>
      <c r="J81" s="56"/>
      <c r="K81" s="56"/>
      <c r="L81" s="17"/>
      <c r="M81" s="56" t="s">
        <v>58</v>
      </c>
      <c r="N81" s="171"/>
      <c r="O81" s="8"/>
    </row>
    <row r="82" spans="2:19" ht="43.65" customHeight="1" x14ac:dyDescent="0.3">
      <c r="B82" s="10"/>
      <c r="C82" s="11"/>
      <c r="D82" s="11" t="s">
        <v>77</v>
      </c>
      <c r="E82" s="150"/>
      <c r="F82" s="170" t="str">
        <f>F$6</f>
        <v>Videreføring: Antall personer</v>
      </c>
      <c r="G82" s="170" t="str">
        <f>G$6</f>
        <v>Antall nye personer</v>
      </c>
      <c r="H82" s="17"/>
      <c r="I82" s="170" t="str">
        <f>I$6</f>
        <v>Ubrukte midler som ønskes overført</v>
      </c>
      <c r="J82" s="170" t="str">
        <f>J$6</f>
        <v>Søknads- beløp</v>
      </c>
      <c r="K82" s="164" t="str">
        <f>K$6</f>
        <v>Ubrukte midler som tilbakebetales</v>
      </c>
      <c r="L82" s="17"/>
      <c r="M82" s="164" t="str">
        <f>M$6</f>
        <v>Totalt antall personer det søkes for</v>
      </c>
      <c r="N82" s="164" t="str">
        <f>N$6</f>
        <v>Totalt beløp det søkes om til tiltaket</v>
      </c>
      <c r="O82" s="8"/>
      <c r="P82" s="486" t="s">
        <v>67</v>
      </c>
      <c r="Q82" s="487"/>
      <c r="R82" s="488"/>
    </row>
    <row r="83" spans="2:19" ht="36" customHeight="1" x14ac:dyDescent="0.3">
      <c r="B83" s="10"/>
      <c r="C83" s="11"/>
      <c r="D83" s="11"/>
      <c r="E83" s="169" t="s">
        <v>8</v>
      </c>
      <c r="F83" s="284" t="str">
        <f>IF(F$7="","",F$7)</f>
        <v>Personer som fortsetter påbegynt utdannelse</v>
      </c>
      <c r="G83" s="284" t="str">
        <f>IF(G$7="","",G$7)</f>
        <v>Personer som starter ny utdannelse</v>
      </c>
      <c r="H83" s="282"/>
      <c r="I83" s="284" t="str">
        <f>IF(I$7="","",I$7)</f>
        <v>Ubrukte midler som ønskes overført til kommende periode</v>
      </c>
      <c r="J83" s="284" t="str">
        <f>IF(J$7="","",J$7)</f>
        <v>Nye midler som søkes utbetalt til tiltaket</v>
      </c>
      <c r="K83" s="284" t="str">
        <f>IF(K$7="","",K$7)</f>
        <v/>
      </c>
      <c r="L83" s="282"/>
      <c r="M83" s="284" t="str">
        <f>IF(M$7="","",M$7)</f>
        <v xml:space="preserve"> (Autosummert)</v>
      </c>
      <c r="N83" s="284" t="str">
        <f>IF(N$7="","",N$7)</f>
        <v xml:space="preserve"> (Autosummert)</v>
      </c>
      <c r="O83" s="8"/>
      <c r="P83" s="46" t="s">
        <v>47</v>
      </c>
      <c r="Q83" s="47" t="s">
        <v>59</v>
      </c>
      <c r="R83" s="48" t="s">
        <v>60</v>
      </c>
    </row>
    <row r="84" spans="2:19" x14ac:dyDescent="0.3">
      <c r="B84" s="10"/>
      <c r="C84" s="11"/>
      <c r="D84" s="73" t="s">
        <v>134</v>
      </c>
      <c r="E84" s="132" t="s">
        <v>13</v>
      </c>
      <c r="F84" s="141"/>
      <c r="G84" s="142"/>
      <c r="H84" s="17"/>
      <c r="I84" s="158"/>
      <c r="J84" s="154"/>
      <c r="K84" s="159"/>
      <c r="L84" s="17"/>
      <c r="M84" s="145">
        <f>F84+G84</f>
        <v>0</v>
      </c>
      <c r="N84" s="224">
        <f>I84+J84</f>
        <v>0</v>
      </c>
      <c r="O84" s="8"/>
      <c r="P84" s="64"/>
      <c r="Q84" s="65"/>
      <c r="R84" s="66"/>
    </row>
    <row r="85" spans="2:19" x14ac:dyDescent="0.3">
      <c r="B85" s="10"/>
      <c r="C85" s="11"/>
      <c r="D85" s="337" t="s">
        <v>135</v>
      </c>
      <c r="E85" s="338" t="s">
        <v>29</v>
      </c>
      <c r="F85" s="339"/>
      <c r="G85" s="340"/>
      <c r="H85" s="17"/>
      <c r="I85" s="341"/>
      <c r="J85" s="342"/>
      <c r="K85" s="343"/>
      <c r="L85" s="17"/>
      <c r="M85" s="145">
        <f>F85+G85</f>
        <v>0</v>
      </c>
      <c r="N85" s="224">
        <f>I85+J85</f>
        <v>0</v>
      </c>
      <c r="O85" s="8"/>
      <c r="P85" s="344"/>
      <c r="Q85" s="345"/>
      <c r="R85" s="346"/>
    </row>
    <row r="86" spans="2:19" ht="15" thickBot="1" x14ac:dyDescent="0.35">
      <c r="B86" s="10"/>
      <c r="C86" s="11"/>
      <c r="D86" s="74" t="s">
        <v>153</v>
      </c>
      <c r="E86" s="131" t="s">
        <v>320</v>
      </c>
      <c r="F86" s="143"/>
      <c r="G86" s="144"/>
      <c r="H86" s="17"/>
      <c r="I86" s="160"/>
      <c r="J86" s="161"/>
      <c r="K86" s="162"/>
      <c r="L86" s="17"/>
      <c r="M86" s="146">
        <f>F86+G86</f>
        <v>0</v>
      </c>
      <c r="N86" s="224">
        <f>I86+J86</f>
        <v>0</v>
      </c>
      <c r="O86" s="8"/>
      <c r="P86" s="70"/>
      <c r="Q86" s="71"/>
      <c r="R86" s="72"/>
    </row>
    <row r="87" spans="2:19" ht="16.2" thickBot="1" x14ac:dyDescent="0.35">
      <c r="B87" s="10"/>
      <c r="C87" s="11"/>
      <c r="D87" s="63"/>
      <c r="E87" s="40" t="s">
        <v>125</v>
      </c>
      <c r="F87" s="42">
        <f>SUM(F84:F86)</f>
        <v>0</v>
      </c>
      <c r="G87" s="149">
        <f>SUM(G84:G86)</f>
        <v>0</v>
      </c>
      <c r="H87" s="17"/>
      <c r="I87" s="155">
        <f>SUM(I84:I86)</f>
        <v>0</v>
      </c>
      <c r="J87" s="156">
        <f>SUM(J84:J86)</f>
        <v>0</v>
      </c>
      <c r="K87" s="157">
        <f>SUM(K84:K86)</f>
        <v>0</v>
      </c>
      <c r="L87" s="17"/>
      <c r="M87" s="147">
        <f>SUM(M84:M86)</f>
        <v>0</v>
      </c>
      <c r="N87" s="157">
        <f>SUM(N84:N86)</f>
        <v>0</v>
      </c>
      <c r="O87" s="8"/>
      <c r="P87" s="41"/>
      <c r="Q87" s="54">
        <f>SUM(Q84:Q86)</f>
        <v>0</v>
      </c>
      <c r="R87" s="55">
        <f>SUM(R84:R86)</f>
        <v>0</v>
      </c>
    </row>
    <row r="88" spans="2:19" ht="15" thickTop="1" x14ac:dyDescent="0.3">
      <c r="B88" s="10"/>
      <c r="C88" s="11"/>
      <c r="D88" s="7"/>
      <c r="E88" s="7"/>
      <c r="F88" s="6"/>
      <c r="G88" s="6"/>
      <c r="H88" s="6"/>
      <c r="I88" s="6"/>
      <c r="J88" s="6"/>
      <c r="K88" s="6"/>
      <c r="L88" s="6"/>
      <c r="M88" s="6"/>
      <c r="N88" s="6"/>
      <c r="O88" s="8"/>
    </row>
    <row r="89" spans="2:19" ht="120" customHeight="1" x14ac:dyDescent="0.3">
      <c r="B89" s="12"/>
      <c r="C89" s="9"/>
      <c r="D89" s="74" t="s">
        <v>321</v>
      </c>
      <c r="E89" s="57" t="s">
        <v>28</v>
      </c>
      <c r="F89" s="489"/>
      <c r="G89" s="490"/>
      <c r="H89" s="490"/>
      <c r="I89" s="490"/>
      <c r="J89" s="490"/>
      <c r="K89" s="490"/>
      <c r="L89" s="490"/>
      <c r="M89" s="490"/>
      <c r="N89" s="491"/>
      <c r="O89" s="8"/>
      <c r="S89" s="3" t="str">
        <f>IF(LEN(F89)-LEN(SUBSTITUTE(F89," ",""))&gt;100,_xlfn.CONCAT("Du har skrevet ",LEN(F89)-LEN(SUBSTITUTE(F89," ",""))," ord i merknadsfeltet. Forsøk å korte ned."),"")</f>
        <v/>
      </c>
    </row>
    <row r="90" spans="2:19" ht="12.9" customHeight="1" thickBot="1" x14ac:dyDescent="0.35">
      <c r="B90" s="185"/>
      <c r="C90" s="186"/>
      <c r="D90" s="130"/>
      <c r="E90" s="89"/>
      <c r="F90" s="89"/>
      <c r="G90" s="89"/>
      <c r="H90" s="89"/>
      <c r="I90" s="89"/>
      <c r="J90" s="89"/>
      <c r="K90" s="89"/>
      <c r="L90" s="89"/>
      <c r="M90" s="89"/>
      <c r="N90" s="89"/>
      <c r="O90" s="90"/>
    </row>
    <row r="94" spans="2:19" ht="15" thickBot="1" x14ac:dyDescent="0.35"/>
    <row r="95" spans="2:19" ht="23.4" x14ac:dyDescent="0.3">
      <c r="B95" s="28" t="s">
        <v>11</v>
      </c>
      <c r="C95" s="30" t="s">
        <v>35</v>
      </c>
      <c r="D95" s="29"/>
      <c r="E95" s="30"/>
      <c r="F95" s="30"/>
      <c r="G95" s="30"/>
      <c r="H95" s="30"/>
      <c r="I95" s="30"/>
      <c r="J95" s="30"/>
      <c r="K95" s="30"/>
      <c r="L95" s="30"/>
      <c r="M95" s="30"/>
      <c r="N95" s="30"/>
      <c r="O95" s="31"/>
    </row>
    <row r="96" spans="2:19" ht="6.45" customHeight="1" x14ac:dyDescent="0.3">
      <c r="B96" s="13"/>
      <c r="C96" s="14"/>
      <c r="D96" s="14"/>
      <c r="E96" s="15"/>
      <c r="F96" s="16"/>
      <c r="G96" s="17"/>
      <c r="H96" s="17"/>
      <c r="I96" s="17"/>
      <c r="J96" s="17"/>
      <c r="K96" s="17"/>
      <c r="L96" s="17"/>
      <c r="M96" s="17"/>
      <c r="N96" s="17"/>
      <c r="O96" s="18"/>
    </row>
    <row r="97" spans="2:18" ht="16.2" thickBot="1" x14ac:dyDescent="0.35">
      <c r="B97" s="13"/>
      <c r="C97" s="14"/>
      <c r="D97" s="14"/>
      <c r="E97" s="56"/>
      <c r="F97" s="56"/>
      <c r="G97" s="56"/>
      <c r="H97" s="56"/>
      <c r="I97" s="56" t="s">
        <v>57</v>
      </c>
      <c r="J97" s="56"/>
      <c r="K97" s="56"/>
      <c r="L97" s="17"/>
      <c r="M97" s="56" t="s">
        <v>56</v>
      </c>
      <c r="N97" s="56" t="s">
        <v>58</v>
      </c>
      <c r="O97" s="8"/>
    </row>
    <row r="98" spans="2:18" ht="43.2" x14ac:dyDescent="0.3">
      <c r="B98" s="10"/>
      <c r="C98" s="11"/>
      <c r="D98" s="11" t="s">
        <v>77</v>
      </c>
      <c r="E98" s="150"/>
      <c r="F98" s="150"/>
      <c r="G98" s="150"/>
      <c r="H98" s="150"/>
      <c r="I98" s="170" t="str">
        <f>I$6</f>
        <v>Ubrukte midler som ønskes overført</v>
      </c>
      <c r="J98" s="170" t="str">
        <f>J$6</f>
        <v>Søknads- beløp</v>
      </c>
      <c r="K98" s="164" t="str">
        <f>K$6</f>
        <v>Ubrukte midler som tilbakebetales</v>
      </c>
      <c r="L98" s="17"/>
      <c r="M98" s="170" t="s">
        <v>133</v>
      </c>
      <c r="N98" s="164" t="str">
        <f>N$6</f>
        <v>Totalt beløp det søkes om til tiltaket</v>
      </c>
      <c r="O98" s="8"/>
      <c r="P98" s="487" t="s">
        <v>67</v>
      </c>
      <c r="Q98" s="487"/>
      <c r="R98" s="488"/>
    </row>
    <row r="99" spans="2:18" ht="36" customHeight="1" x14ac:dyDescent="0.3">
      <c r="B99" s="10"/>
      <c r="C99" s="11"/>
      <c r="D99" s="11"/>
      <c r="E99" s="151" t="s">
        <v>36</v>
      </c>
      <c r="F99" s="169"/>
      <c r="G99" s="169"/>
      <c r="H99" s="169"/>
      <c r="I99" s="284" t="str">
        <f>IF(I$7="","",I$7)</f>
        <v>Ubrukte midler som ønskes overført til kommende periode</v>
      </c>
      <c r="J99" s="284" t="str">
        <f>IF(J$7="","",J$7)</f>
        <v>Nye midler som søkes utbetalt til tiltaket</v>
      </c>
      <c r="K99" s="284" t="str">
        <f>IF(K$7="","",K$7)</f>
        <v/>
      </c>
      <c r="L99" s="285"/>
      <c r="M99" s="284" t="s">
        <v>136</v>
      </c>
      <c r="N99" s="284" t="str">
        <f>IF(N$7="","",N$7)</f>
        <v xml:space="preserve"> (Autosummert)</v>
      </c>
      <c r="O99" s="8"/>
      <c r="P99" s="84" t="s">
        <v>47</v>
      </c>
      <c r="Q99" s="80" t="s">
        <v>59</v>
      </c>
      <c r="R99" s="81" t="s">
        <v>60</v>
      </c>
    </row>
    <row r="100" spans="2:18" ht="15" customHeight="1" x14ac:dyDescent="0.3">
      <c r="B100" s="10"/>
      <c r="C100" s="11"/>
      <c r="D100" s="73" t="s">
        <v>126</v>
      </c>
      <c r="E100" s="132" t="s">
        <v>37</v>
      </c>
      <c r="F100" s="132"/>
      <c r="G100" s="132"/>
      <c r="H100" s="437"/>
      <c r="I100" s="158"/>
      <c r="J100" s="154"/>
      <c r="K100" s="159"/>
      <c r="L100" s="17"/>
      <c r="M100" s="142"/>
      <c r="N100" s="165">
        <f>I100+J100</f>
        <v>0</v>
      </c>
      <c r="O100" s="8"/>
      <c r="P100" s="85"/>
      <c r="Q100" s="65"/>
      <c r="R100" s="66"/>
    </row>
    <row r="101" spans="2:18" ht="15" customHeight="1" x14ac:dyDescent="0.3">
      <c r="B101" s="10"/>
      <c r="C101" s="11"/>
      <c r="D101" s="74" t="s">
        <v>127</v>
      </c>
      <c r="E101" s="131" t="s">
        <v>38</v>
      </c>
      <c r="F101" s="131"/>
      <c r="G101" s="131"/>
      <c r="H101" s="131"/>
      <c r="I101" s="158"/>
      <c r="J101" s="154"/>
      <c r="K101" s="159"/>
      <c r="L101" s="17"/>
      <c r="M101" s="142"/>
      <c r="N101" s="166">
        <f>I101+J101</f>
        <v>0</v>
      </c>
      <c r="O101" s="8"/>
      <c r="P101" s="86"/>
      <c r="Q101" s="82"/>
      <c r="R101" s="83"/>
    </row>
    <row r="102" spans="2:18" ht="15" customHeight="1" thickBot="1" x14ac:dyDescent="0.35">
      <c r="B102" s="10"/>
      <c r="C102" s="11"/>
      <c r="D102" s="74" t="s">
        <v>128</v>
      </c>
      <c r="E102" s="131" t="s">
        <v>39</v>
      </c>
      <c r="F102" s="131"/>
      <c r="G102" s="131"/>
      <c r="H102" s="131"/>
      <c r="I102" s="158"/>
      <c r="J102" s="154"/>
      <c r="K102" s="159"/>
      <c r="L102" s="17"/>
      <c r="M102" s="142"/>
      <c r="N102" s="167">
        <f>I102+J102</f>
        <v>0</v>
      </c>
      <c r="O102" s="8"/>
      <c r="P102" s="87"/>
      <c r="Q102" s="71"/>
      <c r="R102" s="72"/>
    </row>
    <row r="103" spans="2:18" ht="18.600000000000001" thickBot="1" x14ac:dyDescent="0.35">
      <c r="B103" s="10"/>
      <c r="C103" s="11"/>
      <c r="D103" s="63"/>
      <c r="E103" s="79"/>
      <c r="F103" s="79"/>
      <c r="G103" s="79"/>
      <c r="H103" s="79"/>
      <c r="I103" s="155">
        <f t="shared" ref="I103:K103" si="6">SUM(I100:I102)</f>
        <v>0</v>
      </c>
      <c r="J103" s="156">
        <f t="shared" si="6"/>
        <v>0</v>
      </c>
      <c r="K103" s="157">
        <f t="shared" si="6"/>
        <v>0</v>
      </c>
      <c r="L103" s="17"/>
      <c r="M103" s="149">
        <f>SUM(M100:M102)</f>
        <v>0</v>
      </c>
      <c r="N103" s="168">
        <f>SUM(N100:N102)</f>
        <v>0</v>
      </c>
      <c r="O103" s="8"/>
      <c r="P103" s="41"/>
      <c r="Q103" s="54">
        <f>SUM(Q100:Q102)</f>
        <v>0</v>
      </c>
      <c r="R103" s="55">
        <f>SUM(R100:R102)</f>
        <v>0</v>
      </c>
    </row>
    <row r="104" spans="2:18" ht="9.4499999999999993" customHeight="1" thickTop="1" thickBot="1" x14ac:dyDescent="0.35">
      <c r="B104" s="88"/>
      <c r="C104" s="89"/>
      <c r="D104" s="89"/>
      <c r="E104" s="89"/>
      <c r="F104" s="89"/>
      <c r="G104" s="89"/>
      <c r="H104" s="89"/>
      <c r="I104" s="89"/>
      <c r="J104" s="89"/>
      <c r="K104" s="89"/>
      <c r="L104" s="89"/>
      <c r="M104" s="89"/>
      <c r="N104" s="89"/>
      <c r="O104" s="90"/>
    </row>
  </sheetData>
  <sheetProtection algorithmName="SHA-512" hashValue="HX2YwJ3rJo43xrcwJubgtCT4ci2tdibYYNYLJHy6EVeLTgkSGSsLc6/C90orKXrYpscM3B+zYdI9rnRNtjr6mA==" saltValue="re7UEb7UnKLJ13MMbLK3uQ==" spinCount="100000" sheet="1" objects="1" scenarios="1" selectLockedCells="1"/>
  <mergeCells count="13">
    <mergeCell ref="P6:R6"/>
    <mergeCell ref="P98:R98"/>
    <mergeCell ref="F45:N45"/>
    <mergeCell ref="F12:N12"/>
    <mergeCell ref="F27:N27"/>
    <mergeCell ref="P17:R17"/>
    <mergeCell ref="P32:R32"/>
    <mergeCell ref="P51:R51"/>
    <mergeCell ref="F63:N63"/>
    <mergeCell ref="F89:N89"/>
    <mergeCell ref="P82:R82"/>
    <mergeCell ref="F77:N77"/>
    <mergeCell ref="P68:R68"/>
  </mergeCells>
  <conditionalFormatting sqref="S77">
    <cfRule type="expression" dxfId="71" priority="26">
      <formula>NOT(S77="")</formula>
    </cfRule>
  </conditionalFormatting>
  <conditionalFormatting sqref="S89">
    <cfRule type="expression" dxfId="70" priority="25">
      <formula>NOT(S89="")</formula>
    </cfRule>
  </conditionalFormatting>
  <conditionalFormatting sqref="S63">
    <cfRule type="expression" dxfId="69" priority="19">
      <formula>NOT(S63="")</formula>
    </cfRule>
  </conditionalFormatting>
  <conditionalFormatting sqref="S45">
    <cfRule type="expression" dxfId="68" priority="18">
      <formula>NOT(S45="")</formula>
    </cfRule>
  </conditionalFormatting>
  <conditionalFormatting sqref="S27">
    <cfRule type="expression" dxfId="67" priority="17">
      <formula>NOT(S27="")</formula>
    </cfRule>
  </conditionalFormatting>
  <conditionalFormatting sqref="S12">
    <cfRule type="expression" dxfId="66" priority="16">
      <formula>NOT(S12="")</formula>
    </cfRule>
  </conditionalFormatting>
  <conditionalFormatting sqref="F8:G9 F19:G24 F84:G86 F53:G60 F34:G42 F70:G74">
    <cfRule type="expression" dxfId="65" priority="8">
      <formula>AND($F8="",$G8="",NOT($N8=0))</formula>
    </cfRule>
  </conditionalFormatting>
  <conditionalFormatting sqref="F12:N12 F27:N27 F45:N45 F63:N63 F89:N89">
    <cfRule type="expression" dxfId="64" priority="14">
      <formula>AND($F12="",NOT($N9=0))</formula>
    </cfRule>
  </conditionalFormatting>
  <conditionalFormatting sqref="A1:T150">
    <cfRule type="expression" dxfId="63" priority="15">
      <formula>NOT(CELL("protect",A1))</formula>
    </cfRule>
  </conditionalFormatting>
  <dataValidations count="3">
    <dataValidation type="list" allowBlank="1" showInputMessage="1" showErrorMessage="1" sqref="P8:P9 P24 P19 P34 P42 P53 P70 P84:P85 P101" xr:uid="{880FAFA0-6A12-4DEE-BAEC-1254E12A8991}">
      <formula1>"Innvilget,Delvis innvilget,Avslått"</formula1>
    </dataValidation>
    <dataValidation type="custom" allowBlank="1" showInputMessage="1" showErrorMessage="1" errorTitle="Ugyldig verdi" error="Fyll inn et tall" sqref="M19:N24 N100:N102 M8:N9 M34:N42 M84:N86 M53:N60 M70:N74" xr:uid="{30F7EB79-96CB-4D8D-A9C2-8EA530CE9075}">
      <formula1>ISNUMBER(M8)</formula1>
    </dataValidation>
    <dataValidation type="whole" allowBlank="1" showInputMessage="1" showErrorMessage="1" errorTitle="Skriv inn tall" error="Her skal det ikke stå tekst. _x000a_Skriv inn et tall uten desimaler og uten å bruke mellomrom som tusenskiller (Eks: Ikke skriv 100 000, skriv heller 100000)" sqref="F84:K86 I8:K9 F53:K60 F34:K42 F19:K24 F8:G9 F70:K74 M100:M102 I100:K102" xr:uid="{39CD0A23-B2E1-4325-89E1-329C809F5333}">
      <formula1>-999000000000</formula1>
      <formula2>999000000000</formula2>
    </dataValidation>
  </dataValidations>
  <printOptions headings="1"/>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94487-A39D-4968-AB73-98CD9FF06166}">
  <sheetPr codeName="Sheet6">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1. ",G8)</f>
        <v xml:space="preserve">Tjenesteutviklingsprosjekt 1.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131</v>
      </c>
      <c r="D7" s="103" t="s">
        <v>69</v>
      </c>
      <c r="E7" s="96"/>
      <c r="F7" s="92"/>
      <c r="G7" s="92"/>
      <c r="H7" s="92"/>
      <c r="I7" s="92"/>
      <c r="J7" s="92"/>
      <c r="K7" s="97"/>
      <c r="L7" s="125"/>
    </row>
    <row r="8" spans="2:13" ht="32.1" customHeight="1" x14ac:dyDescent="0.3">
      <c r="B8" s="10"/>
      <c r="C8" s="11"/>
      <c r="D8" s="5" t="s">
        <v>196</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197</v>
      </c>
      <c r="E9" s="495" t="s">
        <v>720</v>
      </c>
      <c r="F9" s="496"/>
      <c r="G9" s="492"/>
      <c r="H9" s="493"/>
      <c r="I9" s="493"/>
      <c r="J9" s="494"/>
      <c r="K9" s="22"/>
      <c r="L9" s="23"/>
      <c r="M9" s="3"/>
    </row>
    <row r="10" spans="2:13" ht="32.1" customHeight="1" x14ac:dyDescent="0.3">
      <c r="B10" s="10"/>
      <c r="C10" s="11"/>
      <c r="D10" s="5" t="s">
        <v>198</v>
      </c>
      <c r="E10" s="495" t="s">
        <v>721</v>
      </c>
      <c r="F10" s="496"/>
      <c r="G10" s="528"/>
      <c r="H10" s="493"/>
      <c r="I10" s="493"/>
      <c r="J10" s="494"/>
      <c r="K10" s="22"/>
      <c r="L10" s="23"/>
      <c r="M10" s="3"/>
    </row>
    <row r="11" spans="2:13" ht="81.75" customHeight="1" x14ac:dyDescent="0.3">
      <c r="B11" s="10"/>
      <c r="C11" s="11"/>
      <c r="D11" s="5" t="s">
        <v>199</v>
      </c>
      <c r="E11" s="495" t="s">
        <v>722</v>
      </c>
      <c r="F11" s="496"/>
      <c r="G11" s="492"/>
      <c r="H11" s="493"/>
      <c r="I11" s="493"/>
      <c r="J11" s="494"/>
      <c r="K11" s="355" t="s">
        <v>329</v>
      </c>
      <c r="L11" s="23"/>
      <c r="M11" s="3"/>
    </row>
    <row r="12" spans="2:13" ht="69.900000000000006" customHeight="1" x14ac:dyDescent="0.3">
      <c r="B12" s="10"/>
      <c r="C12" s="11"/>
      <c r="D12" s="5" t="s">
        <v>275</v>
      </c>
      <c r="E12" s="497" t="s">
        <v>723</v>
      </c>
      <c r="F12" s="498"/>
      <c r="G12" s="503" t="s">
        <v>756</v>
      </c>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130</v>
      </c>
      <c r="D14" s="499" t="s">
        <v>759</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200</v>
      </c>
      <c r="E16" s="501" t="s">
        <v>747</v>
      </c>
      <c r="F16" s="502"/>
      <c r="G16" s="219"/>
      <c r="H16" s="6"/>
      <c r="I16" s="6"/>
      <c r="J16" s="6"/>
      <c r="K16" s="6"/>
      <c r="L16" s="8"/>
    </row>
    <row r="17" spans="2:13" ht="32.1" customHeight="1" x14ac:dyDescent="0.3">
      <c r="B17" s="10"/>
      <c r="C17" s="11"/>
      <c r="D17" s="5" t="s">
        <v>201</v>
      </c>
      <c r="E17" s="501" t="s">
        <v>748</v>
      </c>
      <c r="F17" s="502"/>
      <c r="G17" s="219"/>
      <c r="H17" s="6"/>
      <c r="I17" s="6"/>
      <c r="J17" s="6"/>
      <c r="K17" s="6"/>
      <c r="L17" s="8"/>
    </row>
    <row r="18" spans="2:13" ht="32.1" customHeight="1" x14ac:dyDescent="0.3">
      <c r="B18" s="10"/>
      <c r="C18" s="11"/>
      <c r="D18" s="5" t="s">
        <v>202</v>
      </c>
      <c r="E18" s="501" t="s">
        <v>749</v>
      </c>
      <c r="F18" s="502"/>
      <c r="G18" s="219"/>
      <c r="H18" s="6"/>
      <c r="I18" s="6"/>
      <c r="J18" s="6"/>
      <c r="K18" s="6"/>
      <c r="L18" s="8"/>
    </row>
    <row r="19" spans="2:13" ht="32.1" customHeight="1" x14ac:dyDescent="0.3">
      <c r="B19" s="10"/>
      <c r="C19" s="11"/>
      <c r="D19" s="5" t="s">
        <v>203</v>
      </c>
      <c r="E19" s="501" t="s">
        <v>750</v>
      </c>
      <c r="F19" s="502"/>
      <c r="G19" s="219"/>
      <c r="H19" s="6"/>
      <c r="I19" s="6"/>
      <c r="J19" s="6"/>
      <c r="K19" s="6"/>
      <c r="L19" s="8"/>
    </row>
    <row r="20" spans="2:13" ht="32.1" customHeight="1" x14ac:dyDescent="0.3">
      <c r="B20" s="10"/>
      <c r="C20" s="11"/>
      <c r="D20" s="5" t="s">
        <v>204</v>
      </c>
      <c r="E20" s="501" t="s">
        <v>751</v>
      </c>
      <c r="F20" s="502"/>
      <c r="G20" s="219"/>
      <c r="H20" s="6"/>
      <c r="I20" s="6"/>
      <c r="J20" s="6"/>
      <c r="K20" s="6"/>
      <c r="L20" s="8"/>
    </row>
    <row r="21" spans="2:13" ht="32.1" customHeight="1" x14ac:dyDescent="0.3">
      <c r="B21" s="10"/>
      <c r="C21" s="11"/>
      <c r="D21" s="5" t="s">
        <v>205</v>
      </c>
      <c r="E21" s="501" t="s">
        <v>752</v>
      </c>
      <c r="F21" s="502"/>
      <c r="G21" s="219"/>
      <c r="H21" s="6"/>
      <c r="I21" s="6"/>
      <c r="J21" s="6"/>
      <c r="K21" s="6"/>
      <c r="L21" s="8"/>
    </row>
    <row r="22" spans="2:13" ht="32.1" customHeight="1" x14ac:dyDescent="0.3">
      <c r="B22" s="10"/>
      <c r="C22" s="11"/>
      <c r="D22" s="5" t="s">
        <v>206</v>
      </c>
      <c r="E22" s="501" t="s">
        <v>753</v>
      </c>
      <c r="F22" s="502"/>
      <c r="G22" s="219"/>
      <c r="H22" s="6"/>
      <c r="I22" s="6"/>
      <c r="J22" s="6"/>
      <c r="K22" s="6"/>
      <c r="L22" s="8"/>
    </row>
    <row r="23" spans="2:13" ht="32.1" customHeight="1" x14ac:dyDescent="0.3">
      <c r="B23" s="10"/>
      <c r="C23" s="11"/>
      <c r="D23" s="5" t="s">
        <v>207</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181</v>
      </c>
      <c r="D25" s="499" t="s">
        <v>760</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173</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174</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175</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176</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177</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178</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179</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180</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182</v>
      </c>
      <c r="D44" s="499" t="s">
        <v>761</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1.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716</v>
      </c>
      <c r="E50" s="539"/>
      <c r="F50" s="540"/>
      <c r="G50" s="6"/>
      <c r="H50" s="538" t="s">
        <v>717</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209</v>
      </c>
      <c r="E52" s="231" t="s">
        <v>40</v>
      </c>
      <c r="F52" s="229"/>
      <c r="G52" s="6"/>
      <c r="H52" s="191" t="s">
        <v>70</v>
      </c>
      <c r="I52" s="107"/>
      <c r="J52" s="11"/>
      <c r="K52" s="189"/>
      <c r="L52" s="8"/>
    </row>
    <row r="53" spans="2:12" ht="32.1" customHeight="1" x14ac:dyDescent="0.3">
      <c r="B53" s="10"/>
      <c r="C53" s="11"/>
      <c r="D53" s="230" t="s">
        <v>210</v>
      </c>
      <c r="E53" s="231" t="s">
        <v>41</v>
      </c>
      <c r="F53" s="217"/>
      <c r="G53" s="6"/>
      <c r="H53" s="519" t="s">
        <v>219</v>
      </c>
      <c r="I53" s="513" t="s">
        <v>725</v>
      </c>
      <c r="J53" s="514"/>
      <c r="K53" s="532"/>
      <c r="L53" s="8"/>
    </row>
    <row r="54" spans="2:12" ht="32.1" customHeight="1" x14ac:dyDescent="0.3">
      <c r="B54" s="10"/>
      <c r="C54" s="11"/>
      <c r="D54" s="230" t="s">
        <v>211</v>
      </c>
      <c r="E54" s="231" t="s">
        <v>42</v>
      </c>
      <c r="F54" s="217"/>
      <c r="G54" s="6"/>
      <c r="H54" s="521"/>
      <c r="I54" s="517"/>
      <c r="J54" s="518"/>
      <c r="K54" s="533"/>
      <c r="L54" s="8"/>
    </row>
    <row r="55" spans="2:12" ht="32.1" customHeight="1" x14ac:dyDescent="0.3">
      <c r="B55" s="10"/>
      <c r="C55" s="11"/>
      <c r="D55" s="230" t="s">
        <v>212</v>
      </c>
      <c r="E55" s="231" t="s">
        <v>44</v>
      </c>
      <c r="F55" s="217"/>
      <c r="G55" s="6"/>
      <c r="H55" s="519" t="s">
        <v>220</v>
      </c>
      <c r="I55" s="513" t="s">
        <v>726</v>
      </c>
      <c r="J55" s="514"/>
      <c r="K55" s="506"/>
      <c r="L55" s="8"/>
    </row>
    <row r="56" spans="2:12" ht="41.25" customHeight="1" x14ac:dyDescent="0.3">
      <c r="B56" s="10"/>
      <c r="C56" s="11"/>
      <c r="D56" s="230" t="s">
        <v>213</v>
      </c>
      <c r="E56" s="231" t="s">
        <v>49</v>
      </c>
      <c r="F56" s="217"/>
      <c r="G56" s="6"/>
      <c r="H56" s="520"/>
      <c r="I56" s="515"/>
      <c r="J56" s="516"/>
      <c r="K56" s="529"/>
      <c r="L56" s="8"/>
    </row>
    <row r="57" spans="2:12" ht="44.25" customHeight="1" x14ac:dyDescent="0.3">
      <c r="B57" s="10"/>
      <c r="C57" s="11"/>
      <c r="D57" s="232" t="s">
        <v>214</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215</v>
      </c>
      <c r="E60" s="235"/>
      <c r="F60" s="228"/>
      <c r="G60" s="6"/>
      <c r="H60" s="230" t="s">
        <v>221</v>
      </c>
      <c r="I60" s="530" t="s">
        <v>324</v>
      </c>
      <c r="J60" s="531"/>
      <c r="K60" s="244"/>
      <c r="L60" s="8"/>
    </row>
    <row r="61" spans="2:12" ht="45" customHeight="1" x14ac:dyDescent="0.3">
      <c r="B61" s="10"/>
      <c r="C61" s="11"/>
      <c r="D61" s="242" t="s">
        <v>216</v>
      </c>
      <c r="E61" s="216"/>
      <c r="F61" s="217"/>
      <c r="G61" s="6"/>
      <c r="H61" s="232" t="s">
        <v>222</v>
      </c>
      <c r="I61" s="534" t="s">
        <v>338</v>
      </c>
      <c r="J61" s="514"/>
      <c r="K61" s="244"/>
      <c r="L61" s="8"/>
    </row>
    <row r="62" spans="2:12" ht="34.35" customHeight="1" x14ac:dyDescent="0.3">
      <c r="B62" s="10"/>
      <c r="C62" s="11"/>
      <c r="D62" s="242" t="s">
        <v>217</v>
      </c>
      <c r="E62" s="216"/>
      <c r="F62" s="217"/>
      <c r="G62" s="6"/>
      <c r="H62" s="519" t="s">
        <v>223</v>
      </c>
      <c r="I62" s="513" t="s">
        <v>325</v>
      </c>
      <c r="J62" s="514"/>
      <c r="K62" s="506"/>
      <c r="L62" s="8"/>
    </row>
    <row r="63" spans="2:12" ht="34.35" customHeight="1" x14ac:dyDescent="0.3">
      <c r="B63" s="10"/>
      <c r="C63" s="11"/>
      <c r="D63" s="243" t="s">
        <v>218</v>
      </c>
      <c r="E63" s="216"/>
      <c r="F63" s="217"/>
      <c r="G63" s="6"/>
      <c r="H63" s="520"/>
      <c r="I63" s="515"/>
      <c r="J63" s="516"/>
      <c r="K63" s="529"/>
      <c r="L63" s="8"/>
    </row>
    <row r="64" spans="2:12" ht="34.35" customHeight="1" x14ac:dyDescent="0.3">
      <c r="B64" s="10"/>
      <c r="C64" s="11"/>
      <c r="D64" s="243" t="s">
        <v>322</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183</v>
      </c>
      <c r="D67" s="499" t="s">
        <v>762</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763</v>
      </c>
      <c r="H72" s="110" t="s">
        <v>764</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EIv1SEckdFA6yNiK7j08sbHMIIP0sirRmZKgINXH5Sjvck2vtL2jITf9f528wDxmTQwuyJye2+T9dERTYolMUw==" saltValue="mtizf2d/lMpwgkTwpQa5BQ==" spinCount="100000" sheet="1" objects="1" scenarios="1" selectLockedCells="1"/>
  <mergeCells count="62">
    <mergeCell ref="M33:M34"/>
    <mergeCell ref="M27:M28"/>
    <mergeCell ref="M29:M30"/>
    <mergeCell ref="M31:M32"/>
    <mergeCell ref="M35:M36"/>
    <mergeCell ref="D45:J45"/>
    <mergeCell ref="D46:J46"/>
    <mergeCell ref="D50:F50"/>
    <mergeCell ref="H50:K50"/>
    <mergeCell ref="M37:M38"/>
    <mergeCell ref="M39:M40"/>
    <mergeCell ref="M41:M42"/>
    <mergeCell ref="C48:K48"/>
    <mergeCell ref="K62:K64"/>
    <mergeCell ref="H51:K51"/>
    <mergeCell ref="I60:J60"/>
    <mergeCell ref="H53:H54"/>
    <mergeCell ref="I53:J54"/>
    <mergeCell ref="K53:K54"/>
    <mergeCell ref="H55:H57"/>
    <mergeCell ref="I55:J57"/>
    <mergeCell ref="K55:K57"/>
    <mergeCell ref="I61:J61"/>
    <mergeCell ref="E3:K3"/>
    <mergeCell ref="E8:F8"/>
    <mergeCell ref="G8:J8"/>
    <mergeCell ref="E9:F9"/>
    <mergeCell ref="E10:F10"/>
    <mergeCell ref="E5:I5"/>
    <mergeCell ref="G9:J9"/>
    <mergeCell ref="G10:J10"/>
    <mergeCell ref="E4:K4"/>
    <mergeCell ref="D68:J68"/>
    <mergeCell ref="D67:G67"/>
    <mergeCell ref="D14:G14"/>
    <mergeCell ref="D25:G25"/>
    <mergeCell ref="E23:F23"/>
    <mergeCell ref="E19:F19"/>
    <mergeCell ref="D26:J26"/>
    <mergeCell ref="E16:F16"/>
    <mergeCell ref="E17:F17"/>
    <mergeCell ref="E18:F18"/>
    <mergeCell ref="E20:F20"/>
    <mergeCell ref="E21:F21"/>
    <mergeCell ref="I62:J64"/>
    <mergeCell ref="H62:H64"/>
    <mergeCell ref="D51:F51"/>
    <mergeCell ref="G27:K28"/>
    <mergeCell ref="G11:J11"/>
    <mergeCell ref="E11:F11"/>
    <mergeCell ref="E12:F12"/>
    <mergeCell ref="D44:G44"/>
    <mergeCell ref="E22:F22"/>
    <mergeCell ref="G12:J12"/>
    <mergeCell ref="G29:K30"/>
    <mergeCell ref="G31:K32"/>
    <mergeCell ref="G33:K34"/>
    <mergeCell ref="G35:K36"/>
    <mergeCell ref="G37:K38"/>
    <mergeCell ref="G39:K40"/>
    <mergeCell ref="G41:K42"/>
    <mergeCell ref="E42:F42"/>
  </mergeCells>
  <phoneticPr fontId="28" type="noConversion"/>
  <conditionalFormatting sqref="M33 M8:M24">
    <cfRule type="expression" dxfId="62" priority="26">
      <formula>NOT(M8="")</formula>
    </cfRule>
  </conditionalFormatting>
  <conditionalFormatting sqref="M25:M26">
    <cfRule type="expression" dxfId="61" priority="21">
      <formula>NOT(M25="")</formula>
    </cfRule>
  </conditionalFormatting>
  <conditionalFormatting sqref="D12:J12">
    <cfRule type="expression" dxfId="60" priority="1">
      <formula>OR(ISBLANK($G$9),$G$9="nei")</formula>
    </cfRule>
  </conditionalFormatting>
  <conditionalFormatting sqref="M27 M29 M31">
    <cfRule type="expression" dxfId="59" priority="7">
      <formula>NOT(M27="")</formula>
    </cfRule>
  </conditionalFormatting>
  <conditionalFormatting sqref="M35 M37 M39 M41">
    <cfRule type="expression" dxfId="58" priority="5">
      <formula>NOT(M35="")</formula>
    </cfRule>
  </conditionalFormatting>
  <conditionalFormatting sqref="B42:E42 B2:L3 B12:L28 B11:E11 G11:L11 B43:L47 B5:L10 B4:E4 L4 B29:F41 G29:L42 B49:L74 B48:C48 L48">
    <cfRule type="expression" dxfId="57" priority="2">
      <formula>NOT(CELL("protect",B2))</formula>
    </cfRule>
  </conditionalFormatting>
  <dataValidations count="3">
    <dataValidation type="list" allowBlank="1" showInputMessage="1" showErrorMessage="1" error="Besvares med Ja eller Nei" sqref="G9" xr:uid="{AD40DDED-1573-4F61-85C2-1706A90B52B1}">
      <formula1>"Ja,ja,Nei,nei"</formula1>
    </dataValidation>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81E552A2-BA4C-4CA3-9566-5164868A4B24}">
      <formula1>-999000000000</formula1>
      <formula2>999000000000</formula2>
    </dataValidation>
    <dataValidation type="list" allowBlank="1" showInputMessage="1" showErrorMessage="1" errorTitle="Ugyldig inntasting" error="Skriv Ja eller Nei i svar-cellen" sqref="G16:G23" xr:uid="{C4439983-B470-4CA3-99BB-DE53CA2B418B}">
      <formula1>"ja,Ja,nei,Nei"</formula1>
    </dataValidation>
  </dataValidations>
  <printOptions heading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81FF4-4A2B-47AE-950D-9912A8E05707}">
  <sheetPr codeName="Sheet2">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2. ",G8)</f>
        <v xml:space="preserve">Tjenesteutviklingsprosjekt 2.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145</v>
      </c>
      <c r="D7" s="103" t="s">
        <v>69</v>
      </c>
      <c r="E7" s="96"/>
      <c r="F7" s="92"/>
      <c r="G7" s="92"/>
      <c r="H7" s="92"/>
      <c r="I7" s="92"/>
      <c r="J7" s="92"/>
      <c r="K7" s="97"/>
      <c r="L7" s="125"/>
    </row>
    <row r="8" spans="2:13" ht="32.1" customHeight="1" x14ac:dyDescent="0.3">
      <c r="B8" s="10"/>
      <c r="C8" s="11"/>
      <c r="D8" s="5" t="s">
        <v>225</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226</v>
      </c>
      <c r="E9" s="495" t="s">
        <v>720</v>
      </c>
      <c r="F9" s="496"/>
      <c r="G9" s="492"/>
      <c r="H9" s="493"/>
      <c r="I9" s="493"/>
      <c r="J9" s="494"/>
      <c r="K9" s="22"/>
      <c r="L9" s="23"/>
      <c r="M9" s="3"/>
    </row>
    <row r="10" spans="2:13" ht="32.1" customHeight="1" x14ac:dyDescent="0.3">
      <c r="B10" s="10"/>
      <c r="C10" s="11"/>
      <c r="D10" s="5" t="s">
        <v>227</v>
      </c>
      <c r="E10" s="495" t="s">
        <v>721</v>
      </c>
      <c r="F10" s="496"/>
      <c r="G10" s="528"/>
      <c r="H10" s="493"/>
      <c r="I10" s="493"/>
      <c r="J10" s="494"/>
      <c r="K10" s="22"/>
      <c r="L10" s="23"/>
      <c r="M10" s="3"/>
    </row>
    <row r="11" spans="2:13" ht="81.75" customHeight="1" x14ac:dyDescent="0.3">
      <c r="B11" s="10"/>
      <c r="C11" s="11"/>
      <c r="D11" s="5" t="s">
        <v>228</v>
      </c>
      <c r="E11" s="495" t="s">
        <v>722</v>
      </c>
      <c r="F11" s="496"/>
      <c r="G11" s="492"/>
      <c r="H11" s="493"/>
      <c r="I11" s="493"/>
      <c r="J11" s="494"/>
      <c r="K11" s="355" t="s">
        <v>329</v>
      </c>
      <c r="L11" s="23"/>
      <c r="M11" s="3"/>
    </row>
    <row r="12" spans="2:13" ht="69.900000000000006" customHeight="1" x14ac:dyDescent="0.3">
      <c r="B12" s="10"/>
      <c r="C12" s="11"/>
      <c r="D12" s="5" t="s">
        <v>276</v>
      </c>
      <c r="E12" s="497" t="s">
        <v>723</v>
      </c>
      <c r="F12" s="498"/>
      <c r="G12" s="503"/>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146</v>
      </c>
      <c r="D14" s="499" t="s">
        <v>767</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229</v>
      </c>
      <c r="E16" s="501" t="s">
        <v>747</v>
      </c>
      <c r="F16" s="502"/>
      <c r="G16" s="219"/>
      <c r="H16" s="6"/>
      <c r="I16" s="6"/>
      <c r="J16" s="6"/>
      <c r="K16" s="6"/>
      <c r="L16" s="8"/>
    </row>
    <row r="17" spans="2:13" ht="32.1" customHeight="1" x14ac:dyDescent="0.3">
      <c r="B17" s="10"/>
      <c r="C17" s="11"/>
      <c r="D17" s="5" t="s">
        <v>230</v>
      </c>
      <c r="E17" s="501" t="s">
        <v>748</v>
      </c>
      <c r="F17" s="502"/>
      <c r="G17" s="219"/>
      <c r="H17" s="6"/>
      <c r="I17" s="6"/>
      <c r="J17" s="6"/>
      <c r="K17" s="6"/>
      <c r="L17" s="8"/>
    </row>
    <row r="18" spans="2:13" ht="32.1" customHeight="1" x14ac:dyDescent="0.3">
      <c r="B18" s="10"/>
      <c r="C18" s="11"/>
      <c r="D18" s="5" t="s">
        <v>231</v>
      </c>
      <c r="E18" s="501" t="s">
        <v>749</v>
      </c>
      <c r="F18" s="502"/>
      <c r="G18" s="219"/>
      <c r="H18" s="6"/>
      <c r="I18" s="6"/>
      <c r="J18" s="6"/>
      <c r="K18" s="6"/>
      <c r="L18" s="8"/>
    </row>
    <row r="19" spans="2:13" ht="32.1" customHeight="1" x14ac:dyDescent="0.3">
      <c r="B19" s="10"/>
      <c r="C19" s="11"/>
      <c r="D19" s="5" t="s">
        <v>232</v>
      </c>
      <c r="E19" s="501" t="s">
        <v>750</v>
      </c>
      <c r="F19" s="502"/>
      <c r="G19" s="219"/>
      <c r="H19" s="6"/>
      <c r="I19" s="6"/>
      <c r="J19" s="6"/>
      <c r="K19" s="6"/>
      <c r="L19" s="8"/>
    </row>
    <row r="20" spans="2:13" ht="32.1" customHeight="1" x14ac:dyDescent="0.3">
      <c r="B20" s="10"/>
      <c r="C20" s="11"/>
      <c r="D20" s="5" t="s">
        <v>233</v>
      </c>
      <c r="E20" s="501" t="s">
        <v>751</v>
      </c>
      <c r="F20" s="502"/>
      <c r="G20" s="219"/>
      <c r="H20" s="6"/>
      <c r="I20" s="6"/>
      <c r="J20" s="6"/>
      <c r="K20" s="6"/>
      <c r="L20" s="8"/>
    </row>
    <row r="21" spans="2:13" ht="32.1" customHeight="1" x14ac:dyDescent="0.3">
      <c r="B21" s="10"/>
      <c r="C21" s="11"/>
      <c r="D21" s="5" t="s">
        <v>234</v>
      </c>
      <c r="E21" s="501" t="s">
        <v>752</v>
      </c>
      <c r="F21" s="502"/>
      <c r="G21" s="219"/>
      <c r="H21" s="6"/>
      <c r="I21" s="6"/>
      <c r="J21" s="6"/>
      <c r="K21" s="6"/>
      <c r="L21" s="8"/>
    </row>
    <row r="22" spans="2:13" ht="32.1" customHeight="1" x14ac:dyDescent="0.3">
      <c r="B22" s="10"/>
      <c r="C22" s="11"/>
      <c r="D22" s="5" t="s">
        <v>235</v>
      </c>
      <c r="E22" s="501" t="s">
        <v>753</v>
      </c>
      <c r="F22" s="502"/>
      <c r="G22" s="219"/>
      <c r="H22" s="6"/>
      <c r="I22" s="6"/>
      <c r="J22" s="6"/>
      <c r="K22" s="6"/>
      <c r="L22" s="8"/>
    </row>
    <row r="23" spans="2:13" ht="32.1" customHeight="1" x14ac:dyDescent="0.3">
      <c r="B23" s="10"/>
      <c r="C23" s="11"/>
      <c r="D23" s="5" t="s">
        <v>236</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237</v>
      </c>
      <c r="D25" s="499" t="s">
        <v>768</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238</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239</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240</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241</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242</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243</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244</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245</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246</v>
      </c>
      <c r="D44" s="499" t="s">
        <v>769</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2.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730</v>
      </c>
      <c r="E50" s="539"/>
      <c r="F50" s="540"/>
      <c r="G50" s="6"/>
      <c r="H50" s="538" t="s">
        <v>731</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247</v>
      </c>
      <c r="E52" s="231" t="s">
        <v>40</v>
      </c>
      <c r="F52" s="229"/>
      <c r="G52" s="6"/>
      <c r="H52" s="191" t="s">
        <v>70</v>
      </c>
      <c r="I52" s="107"/>
      <c r="J52" s="11"/>
      <c r="K52" s="189"/>
      <c r="L52" s="8"/>
    </row>
    <row r="53" spans="2:12" ht="32.1" customHeight="1" x14ac:dyDescent="0.3">
      <c r="B53" s="10"/>
      <c r="C53" s="11"/>
      <c r="D53" s="230" t="s">
        <v>248</v>
      </c>
      <c r="E53" s="231" t="s">
        <v>41</v>
      </c>
      <c r="F53" s="217"/>
      <c r="G53" s="6"/>
      <c r="H53" s="519" t="s">
        <v>249</v>
      </c>
      <c r="I53" s="513" t="s">
        <v>725</v>
      </c>
      <c r="J53" s="514"/>
      <c r="K53" s="532"/>
      <c r="L53" s="8"/>
    </row>
    <row r="54" spans="2:12" ht="32.1" customHeight="1" x14ac:dyDescent="0.3">
      <c r="B54" s="10"/>
      <c r="C54" s="11"/>
      <c r="D54" s="230" t="s">
        <v>250</v>
      </c>
      <c r="E54" s="231" t="s">
        <v>42</v>
      </c>
      <c r="F54" s="217"/>
      <c r="G54" s="6"/>
      <c r="H54" s="521"/>
      <c r="I54" s="517"/>
      <c r="J54" s="518"/>
      <c r="K54" s="533"/>
      <c r="L54" s="8"/>
    </row>
    <row r="55" spans="2:12" ht="32.1" customHeight="1" x14ac:dyDescent="0.3">
      <c r="B55" s="10"/>
      <c r="C55" s="11"/>
      <c r="D55" s="230" t="s">
        <v>251</v>
      </c>
      <c r="E55" s="231" t="s">
        <v>44</v>
      </c>
      <c r="F55" s="217"/>
      <c r="G55" s="6"/>
      <c r="H55" s="519" t="s">
        <v>252</v>
      </c>
      <c r="I55" s="513" t="s">
        <v>726</v>
      </c>
      <c r="J55" s="514"/>
      <c r="K55" s="506"/>
      <c r="L55" s="8"/>
    </row>
    <row r="56" spans="2:12" ht="41.25" customHeight="1" x14ac:dyDescent="0.3">
      <c r="B56" s="10"/>
      <c r="C56" s="11"/>
      <c r="D56" s="230" t="s">
        <v>253</v>
      </c>
      <c r="E56" s="231" t="s">
        <v>49</v>
      </c>
      <c r="F56" s="217"/>
      <c r="G56" s="6"/>
      <c r="H56" s="520"/>
      <c r="I56" s="515"/>
      <c r="J56" s="516"/>
      <c r="K56" s="529"/>
      <c r="L56" s="8"/>
    </row>
    <row r="57" spans="2:12" ht="44.25" customHeight="1" x14ac:dyDescent="0.3">
      <c r="B57" s="10"/>
      <c r="C57" s="11"/>
      <c r="D57" s="232" t="s">
        <v>254</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255</v>
      </c>
      <c r="E60" s="235"/>
      <c r="F60" s="228"/>
      <c r="G60" s="6"/>
      <c r="H60" s="230" t="s">
        <v>256</v>
      </c>
      <c r="I60" s="530" t="s">
        <v>324</v>
      </c>
      <c r="J60" s="531"/>
      <c r="K60" s="244"/>
      <c r="L60" s="8"/>
    </row>
    <row r="61" spans="2:12" ht="45" customHeight="1" x14ac:dyDescent="0.3">
      <c r="B61" s="10"/>
      <c r="C61" s="11"/>
      <c r="D61" s="242" t="s">
        <v>257</v>
      </c>
      <c r="E61" s="216"/>
      <c r="F61" s="217"/>
      <c r="G61" s="6"/>
      <c r="H61" s="232" t="s">
        <v>258</v>
      </c>
      <c r="I61" s="534" t="s">
        <v>338</v>
      </c>
      <c r="J61" s="514"/>
      <c r="K61" s="244"/>
      <c r="L61" s="8"/>
    </row>
    <row r="62" spans="2:12" ht="34.35" customHeight="1" x14ac:dyDescent="0.3">
      <c r="B62" s="10"/>
      <c r="C62" s="11"/>
      <c r="D62" s="242" t="s">
        <v>259</v>
      </c>
      <c r="E62" s="216"/>
      <c r="F62" s="217"/>
      <c r="G62" s="6"/>
      <c r="H62" s="519" t="s">
        <v>260</v>
      </c>
      <c r="I62" s="513" t="s">
        <v>325</v>
      </c>
      <c r="J62" s="514"/>
      <c r="K62" s="506"/>
      <c r="L62" s="8"/>
    </row>
    <row r="63" spans="2:12" ht="34.35" customHeight="1" x14ac:dyDescent="0.3">
      <c r="B63" s="10"/>
      <c r="C63" s="11"/>
      <c r="D63" s="243" t="s">
        <v>261</v>
      </c>
      <c r="E63" s="216"/>
      <c r="F63" s="217"/>
      <c r="G63" s="6"/>
      <c r="H63" s="520"/>
      <c r="I63" s="515"/>
      <c r="J63" s="516"/>
      <c r="K63" s="529"/>
      <c r="L63" s="8"/>
    </row>
    <row r="64" spans="2:12" ht="34.35" customHeight="1" x14ac:dyDescent="0.3">
      <c r="B64" s="10"/>
      <c r="C64" s="11"/>
      <c r="D64" s="243" t="s">
        <v>326</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262</v>
      </c>
      <c r="D67" s="499" t="s">
        <v>770</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765</v>
      </c>
      <c r="H72" s="110" t="s">
        <v>766</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se5sg0NZ4IUHJUiloonxRdtvG5sQYGL1u1zWNvknF5ZM/A9v8n2p3GtWzCRfsYIST4dTXSpR3z09hP+Z6S2vXw==" saltValue="lUEacgwTm+TW+APJNYFI/w==" spinCount="100000" sheet="1" objects="1" scenarios="1" selectLockedCells="1"/>
  <mergeCells count="62">
    <mergeCell ref="E9:F9"/>
    <mergeCell ref="G9:J9"/>
    <mergeCell ref="E3:K3"/>
    <mergeCell ref="E4:K4"/>
    <mergeCell ref="E5:I5"/>
    <mergeCell ref="E8:F8"/>
    <mergeCell ref="G8:J8"/>
    <mergeCell ref="E20:F20"/>
    <mergeCell ref="E10:F10"/>
    <mergeCell ref="G10:J10"/>
    <mergeCell ref="E11:F11"/>
    <mergeCell ref="G11:J11"/>
    <mergeCell ref="E12:F12"/>
    <mergeCell ref="G12:J12"/>
    <mergeCell ref="D14:G14"/>
    <mergeCell ref="E16:F16"/>
    <mergeCell ref="E17:F17"/>
    <mergeCell ref="E18:F18"/>
    <mergeCell ref="E19:F19"/>
    <mergeCell ref="C48:K48"/>
    <mergeCell ref="D50:F50"/>
    <mergeCell ref="G33:K34"/>
    <mergeCell ref="M33:M34"/>
    <mergeCell ref="E21:F21"/>
    <mergeCell ref="E22:F22"/>
    <mergeCell ref="E23:F23"/>
    <mergeCell ref="D25:G25"/>
    <mergeCell ref="D26:J26"/>
    <mergeCell ref="G27:K28"/>
    <mergeCell ref="M27:M28"/>
    <mergeCell ref="G29:K30"/>
    <mergeCell ref="M29:M30"/>
    <mergeCell ref="G31:K32"/>
    <mergeCell ref="M31:M32"/>
    <mergeCell ref="D46:J46"/>
    <mergeCell ref="G35:K36"/>
    <mergeCell ref="M35:M36"/>
    <mergeCell ref="G37:K38"/>
    <mergeCell ref="M37:M38"/>
    <mergeCell ref="G39:K40"/>
    <mergeCell ref="M39:M40"/>
    <mergeCell ref="G41:K42"/>
    <mergeCell ref="M41:M42"/>
    <mergeCell ref="E42:F42"/>
    <mergeCell ref="D44:G44"/>
    <mergeCell ref="D45:J45"/>
    <mergeCell ref="D68:J68"/>
    <mergeCell ref="H55:H57"/>
    <mergeCell ref="I55:J57"/>
    <mergeCell ref="K55:K57"/>
    <mergeCell ref="I60:J60"/>
    <mergeCell ref="I61:J61"/>
    <mergeCell ref="H62:H64"/>
    <mergeCell ref="I62:J64"/>
    <mergeCell ref="K62:K64"/>
    <mergeCell ref="H50:K50"/>
    <mergeCell ref="D51:F51"/>
    <mergeCell ref="H51:K51"/>
    <mergeCell ref="H53:H54"/>
    <mergeCell ref="D67:G67"/>
    <mergeCell ref="I53:J54"/>
    <mergeCell ref="K53:K54"/>
  </mergeCells>
  <conditionalFormatting sqref="M33 M8:M24">
    <cfRule type="expression" dxfId="56" priority="7">
      <formula>NOT(M8="")</formula>
    </cfRule>
  </conditionalFormatting>
  <conditionalFormatting sqref="M25:M26">
    <cfRule type="expression" dxfId="55" priority="6">
      <formula>NOT(M25="")</formula>
    </cfRule>
  </conditionalFormatting>
  <conditionalFormatting sqref="D12:J12">
    <cfRule type="expression" dxfId="54" priority="2">
      <formula>OR(ISBLANK($G$9),$G$9="nei")</formula>
    </cfRule>
  </conditionalFormatting>
  <conditionalFormatting sqref="M27 M29 M31">
    <cfRule type="expression" dxfId="53" priority="5">
      <formula>NOT(M27="")</formula>
    </cfRule>
  </conditionalFormatting>
  <conditionalFormatting sqref="M35 M37 M39 M41">
    <cfRule type="expression" dxfId="52" priority="4">
      <formula>NOT(M35="")</formula>
    </cfRule>
  </conditionalFormatting>
  <conditionalFormatting sqref="B42:E42 B2:L3 B12:L14 B11:E11 G11:L11 B43:L47 B5:L10 B4:E4 L4 B29:F41 G29:L42 B49:L74 B48:C48 L48 B16:L28 B15:C15 E15:L15">
    <cfRule type="expression" dxfId="51" priority="3">
      <formula>NOT(CELL("protect",B2))</formula>
    </cfRule>
  </conditionalFormatting>
  <conditionalFormatting sqref="D15">
    <cfRule type="expression" dxfId="50" priority="1">
      <formula>NOT(CELL("protect",D15))</formula>
    </cfRule>
  </conditionalFormatting>
  <dataValidations count="3">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29C95434-7ECD-408C-A30D-033329C24FF2}">
      <formula1>-999000000000</formula1>
      <formula2>999000000000</formula2>
    </dataValidation>
    <dataValidation type="list" allowBlank="1" showInputMessage="1" showErrorMessage="1" error="Besvares med Ja eller Nei" sqref="G9" xr:uid="{F069F4B8-7C72-43A0-9656-7CEAAA7E1FF0}">
      <formula1>"Ja,ja,Nei,nei"</formula1>
    </dataValidation>
    <dataValidation type="list" allowBlank="1" showInputMessage="1" showErrorMessage="1" errorTitle="Ugyldig inntasting" error="Skriv Ja eller Nei i svar-cellen" sqref="G16:G23" xr:uid="{1011E33A-BBEF-46EB-996C-78665037BABA}">
      <formula1>"ja,Ja,nei,Nei"</formula1>
    </dataValidation>
  </dataValidations>
  <printOptions heading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576AC-347D-4BE9-B7D0-CC7A6C163165}">
  <sheetPr codeName="Sheet3">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3. ",G8)</f>
        <v xml:space="preserve">Tjenesteutviklingsprosjekt 3.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279</v>
      </c>
      <c r="D7" s="103" t="s">
        <v>69</v>
      </c>
      <c r="E7" s="96"/>
      <c r="F7" s="92"/>
      <c r="G7" s="92"/>
      <c r="H7" s="92"/>
      <c r="I7" s="92"/>
      <c r="J7" s="92"/>
      <c r="K7" s="97"/>
      <c r="L7" s="125"/>
    </row>
    <row r="8" spans="2:13" ht="32.1" customHeight="1" x14ac:dyDescent="0.3">
      <c r="B8" s="10"/>
      <c r="C8" s="11"/>
      <c r="D8" s="5" t="s">
        <v>280</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281</v>
      </c>
      <c r="E9" s="495" t="s">
        <v>720</v>
      </c>
      <c r="F9" s="496"/>
      <c r="G9" s="492"/>
      <c r="H9" s="493"/>
      <c r="I9" s="493"/>
      <c r="J9" s="494"/>
      <c r="K9" s="22"/>
      <c r="L9" s="23"/>
      <c r="M9" s="3"/>
    </row>
    <row r="10" spans="2:13" ht="32.1" customHeight="1" x14ac:dyDescent="0.3">
      <c r="B10" s="10"/>
      <c r="C10" s="11"/>
      <c r="D10" s="5" t="s">
        <v>282</v>
      </c>
      <c r="E10" s="495" t="s">
        <v>721</v>
      </c>
      <c r="F10" s="496"/>
      <c r="G10" s="528"/>
      <c r="H10" s="493"/>
      <c r="I10" s="493"/>
      <c r="J10" s="494"/>
      <c r="K10" s="22"/>
      <c r="L10" s="23"/>
      <c r="M10" s="3"/>
    </row>
    <row r="11" spans="2:13" ht="81.75" customHeight="1" x14ac:dyDescent="0.3">
      <c r="B11" s="10"/>
      <c r="C11" s="11"/>
      <c r="D11" s="5" t="s">
        <v>283</v>
      </c>
      <c r="E11" s="495" t="s">
        <v>722</v>
      </c>
      <c r="F11" s="496"/>
      <c r="G11" s="492"/>
      <c r="H11" s="493"/>
      <c r="I11" s="493"/>
      <c r="J11" s="494"/>
      <c r="K11" s="355" t="s">
        <v>329</v>
      </c>
      <c r="L11" s="23"/>
      <c r="M11" s="3"/>
    </row>
    <row r="12" spans="2:13" ht="69.900000000000006" customHeight="1" x14ac:dyDescent="0.3">
      <c r="B12" s="10"/>
      <c r="C12" s="11"/>
      <c r="D12" s="5" t="s">
        <v>284</v>
      </c>
      <c r="E12" s="497" t="s">
        <v>723</v>
      </c>
      <c r="F12" s="498"/>
      <c r="G12" s="503"/>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285</v>
      </c>
      <c r="D14" s="499" t="s">
        <v>771</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286</v>
      </c>
      <c r="E16" s="501" t="s">
        <v>747</v>
      </c>
      <c r="F16" s="502"/>
      <c r="G16" s="219"/>
      <c r="H16" s="6"/>
      <c r="I16" s="6"/>
      <c r="J16" s="6"/>
      <c r="K16" s="6"/>
      <c r="L16" s="8"/>
    </row>
    <row r="17" spans="2:13" ht="32.1" customHeight="1" x14ac:dyDescent="0.3">
      <c r="B17" s="10"/>
      <c r="C17" s="11"/>
      <c r="D17" s="5" t="s">
        <v>287</v>
      </c>
      <c r="E17" s="501" t="s">
        <v>748</v>
      </c>
      <c r="F17" s="502"/>
      <c r="G17" s="219"/>
      <c r="H17" s="6"/>
      <c r="I17" s="6"/>
      <c r="J17" s="6"/>
      <c r="K17" s="6"/>
      <c r="L17" s="8"/>
    </row>
    <row r="18" spans="2:13" ht="32.1" customHeight="1" x14ac:dyDescent="0.3">
      <c r="B18" s="10"/>
      <c r="C18" s="11"/>
      <c r="D18" s="5" t="s">
        <v>288</v>
      </c>
      <c r="E18" s="501" t="s">
        <v>749</v>
      </c>
      <c r="F18" s="502"/>
      <c r="G18" s="219"/>
      <c r="H18" s="6"/>
      <c r="I18" s="6"/>
      <c r="J18" s="6"/>
      <c r="K18" s="6"/>
      <c r="L18" s="8"/>
    </row>
    <row r="19" spans="2:13" ht="32.1" customHeight="1" x14ac:dyDescent="0.3">
      <c r="B19" s="10"/>
      <c r="C19" s="11"/>
      <c r="D19" s="5" t="s">
        <v>289</v>
      </c>
      <c r="E19" s="501" t="s">
        <v>750</v>
      </c>
      <c r="F19" s="502"/>
      <c r="G19" s="219"/>
      <c r="H19" s="6"/>
      <c r="I19" s="6"/>
      <c r="J19" s="6"/>
      <c r="K19" s="6"/>
      <c r="L19" s="8"/>
    </row>
    <row r="20" spans="2:13" ht="32.1" customHeight="1" x14ac:dyDescent="0.3">
      <c r="B20" s="10"/>
      <c r="C20" s="11"/>
      <c r="D20" s="5" t="s">
        <v>290</v>
      </c>
      <c r="E20" s="501" t="s">
        <v>751</v>
      </c>
      <c r="F20" s="502"/>
      <c r="G20" s="219"/>
      <c r="H20" s="6"/>
      <c r="I20" s="6"/>
      <c r="J20" s="6"/>
      <c r="K20" s="6"/>
      <c r="L20" s="8"/>
    </row>
    <row r="21" spans="2:13" ht="32.1" customHeight="1" x14ac:dyDescent="0.3">
      <c r="B21" s="10"/>
      <c r="C21" s="11"/>
      <c r="D21" s="5" t="s">
        <v>291</v>
      </c>
      <c r="E21" s="501" t="s">
        <v>752</v>
      </c>
      <c r="F21" s="502"/>
      <c r="G21" s="219"/>
      <c r="H21" s="6"/>
      <c r="I21" s="6"/>
      <c r="J21" s="6"/>
      <c r="K21" s="6"/>
      <c r="L21" s="8"/>
    </row>
    <row r="22" spans="2:13" ht="32.1" customHeight="1" x14ac:dyDescent="0.3">
      <c r="B22" s="10"/>
      <c r="C22" s="11"/>
      <c r="D22" s="5" t="s">
        <v>292</v>
      </c>
      <c r="E22" s="501" t="s">
        <v>753</v>
      </c>
      <c r="F22" s="502"/>
      <c r="G22" s="219"/>
      <c r="H22" s="6"/>
      <c r="I22" s="6"/>
      <c r="J22" s="6"/>
      <c r="K22" s="6"/>
      <c r="L22" s="8"/>
    </row>
    <row r="23" spans="2:13" ht="32.1" customHeight="1" x14ac:dyDescent="0.3">
      <c r="B23" s="10"/>
      <c r="C23" s="11"/>
      <c r="D23" s="5" t="s">
        <v>293</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294</v>
      </c>
      <c r="D25" s="499" t="s">
        <v>772</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295</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296</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297</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298</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299</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300</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301</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302</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303</v>
      </c>
      <c r="D44" s="499" t="s">
        <v>773</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3.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732</v>
      </c>
      <c r="E50" s="539"/>
      <c r="F50" s="540"/>
      <c r="G50" s="6"/>
      <c r="H50" s="538" t="s">
        <v>733</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304</v>
      </c>
      <c r="E52" s="231" t="s">
        <v>40</v>
      </c>
      <c r="F52" s="229"/>
      <c r="G52" s="6"/>
      <c r="H52" s="191" t="s">
        <v>70</v>
      </c>
      <c r="I52" s="107"/>
      <c r="J52" s="11"/>
      <c r="K52" s="189"/>
      <c r="L52" s="8"/>
    </row>
    <row r="53" spans="2:12" ht="32.1" customHeight="1" x14ac:dyDescent="0.3">
      <c r="B53" s="10"/>
      <c r="C53" s="11"/>
      <c r="D53" s="230" t="s">
        <v>305</v>
      </c>
      <c r="E53" s="231" t="s">
        <v>41</v>
      </c>
      <c r="F53" s="217"/>
      <c r="G53" s="6"/>
      <c r="H53" s="519" t="s">
        <v>306</v>
      </c>
      <c r="I53" s="513" t="s">
        <v>725</v>
      </c>
      <c r="J53" s="514"/>
      <c r="K53" s="532"/>
      <c r="L53" s="8"/>
    </row>
    <row r="54" spans="2:12" ht="32.1" customHeight="1" x14ac:dyDescent="0.3">
      <c r="B54" s="10"/>
      <c r="C54" s="11"/>
      <c r="D54" s="230" t="s">
        <v>307</v>
      </c>
      <c r="E54" s="231" t="s">
        <v>42</v>
      </c>
      <c r="F54" s="217"/>
      <c r="G54" s="6"/>
      <c r="H54" s="521"/>
      <c r="I54" s="517"/>
      <c r="J54" s="518"/>
      <c r="K54" s="533"/>
      <c r="L54" s="8"/>
    </row>
    <row r="55" spans="2:12" ht="32.1" customHeight="1" x14ac:dyDescent="0.3">
      <c r="B55" s="10"/>
      <c r="C55" s="11"/>
      <c r="D55" s="230" t="s">
        <v>308</v>
      </c>
      <c r="E55" s="231" t="s">
        <v>44</v>
      </c>
      <c r="F55" s="217"/>
      <c r="G55" s="6"/>
      <c r="H55" s="519" t="s">
        <v>309</v>
      </c>
      <c r="I55" s="513" t="s">
        <v>726</v>
      </c>
      <c r="J55" s="514"/>
      <c r="K55" s="506"/>
      <c r="L55" s="8"/>
    </row>
    <row r="56" spans="2:12" ht="41.25" customHeight="1" x14ac:dyDescent="0.3">
      <c r="B56" s="10"/>
      <c r="C56" s="11"/>
      <c r="D56" s="230" t="s">
        <v>310</v>
      </c>
      <c r="E56" s="231" t="s">
        <v>49</v>
      </c>
      <c r="F56" s="217"/>
      <c r="G56" s="6"/>
      <c r="H56" s="520"/>
      <c r="I56" s="515"/>
      <c r="J56" s="516"/>
      <c r="K56" s="529"/>
      <c r="L56" s="8"/>
    </row>
    <row r="57" spans="2:12" ht="44.25" customHeight="1" x14ac:dyDescent="0.3">
      <c r="B57" s="10"/>
      <c r="C57" s="11"/>
      <c r="D57" s="232" t="s">
        <v>311</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312</v>
      </c>
      <c r="E60" s="235"/>
      <c r="F60" s="228"/>
      <c r="G60" s="6"/>
      <c r="H60" s="230" t="s">
        <v>313</v>
      </c>
      <c r="I60" s="530" t="s">
        <v>324</v>
      </c>
      <c r="J60" s="531"/>
      <c r="K60" s="244"/>
      <c r="L60" s="8"/>
    </row>
    <row r="61" spans="2:12" ht="45" customHeight="1" x14ac:dyDescent="0.3">
      <c r="B61" s="10"/>
      <c r="C61" s="11"/>
      <c r="D61" s="242" t="s">
        <v>314</v>
      </c>
      <c r="E61" s="216"/>
      <c r="F61" s="217"/>
      <c r="G61" s="6"/>
      <c r="H61" s="232" t="s">
        <v>315</v>
      </c>
      <c r="I61" s="534" t="s">
        <v>338</v>
      </c>
      <c r="J61" s="514"/>
      <c r="K61" s="244"/>
      <c r="L61" s="8"/>
    </row>
    <row r="62" spans="2:12" ht="34.35" customHeight="1" x14ac:dyDescent="0.3">
      <c r="B62" s="10"/>
      <c r="C62" s="11"/>
      <c r="D62" s="242" t="s">
        <v>316</v>
      </c>
      <c r="E62" s="216"/>
      <c r="F62" s="217"/>
      <c r="G62" s="6"/>
      <c r="H62" s="519" t="s">
        <v>317</v>
      </c>
      <c r="I62" s="513" t="s">
        <v>325</v>
      </c>
      <c r="J62" s="514"/>
      <c r="K62" s="506"/>
      <c r="L62" s="8"/>
    </row>
    <row r="63" spans="2:12" ht="34.35" customHeight="1" x14ac:dyDescent="0.3">
      <c r="B63" s="10"/>
      <c r="C63" s="11"/>
      <c r="D63" s="243" t="s">
        <v>318</v>
      </c>
      <c r="E63" s="216"/>
      <c r="F63" s="217"/>
      <c r="G63" s="6"/>
      <c r="H63" s="520"/>
      <c r="I63" s="515"/>
      <c r="J63" s="516"/>
      <c r="K63" s="529"/>
      <c r="L63" s="8"/>
    </row>
    <row r="64" spans="2:12" ht="34.35" customHeight="1" x14ac:dyDescent="0.3">
      <c r="B64" s="10"/>
      <c r="C64" s="11"/>
      <c r="D64" s="243" t="s">
        <v>327</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319</v>
      </c>
      <c r="D67" s="499" t="s">
        <v>774</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799</v>
      </c>
      <c r="H72" s="110" t="s">
        <v>800</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m3OYWdTVGwhookm3A06RtYc7Lh8np7G1Yi7hXU66daUSyj/OEjaGNxhCqEylFZ7dDiQH5kpf2f6NGX3l1PKQMg==" saltValue="DfK1rki5uTrsakatOkRP7Q==" spinCount="100000" sheet="1" objects="1" scenarios="1" selectLockedCells="1"/>
  <mergeCells count="62">
    <mergeCell ref="E9:F9"/>
    <mergeCell ref="G9:J9"/>
    <mergeCell ref="E3:K3"/>
    <mergeCell ref="E4:K4"/>
    <mergeCell ref="E5:I5"/>
    <mergeCell ref="E8:F8"/>
    <mergeCell ref="G8:J8"/>
    <mergeCell ref="E20:F20"/>
    <mergeCell ref="E10:F10"/>
    <mergeCell ref="G10:J10"/>
    <mergeCell ref="E11:F11"/>
    <mergeCell ref="G11:J11"/>
    <mergeCell ref="E12:F12"/>
    <mergeCell ref="G12:J12"/>
    <mergeCell ref="D14:G14"/>
    <mergeCell ref="E16:F16"/>
    <mergeCell ref="E17:F17"/>
    <mergeCell ref="E18:F18"/>
    <mergeCell ref="E19:F19"/>
    <mergeCell ref="C48:K48"/>
    <mergeCell ref="D50:F50"/>
    <mergeCell ref="G33:K34"/>
    <mergeCell ref="M33:M34"/>
    <mergeCell ref="E21:F21"/>
    <mergeCell ref="E22:F22"/>
    <mergeCell ref="E23:F23"/>
    <mergeCell ref="D25:G25"/>
    <mergeCell ref="D26:J26"/>
    <mergeCell ref="G27:K28"/>
    <mergeCell ref="M27:M28"/>
    <mergeCell ref="G29:K30"/>
    <mergeCell ref="M29:M30"/>
    <mergeCell ref="G31:K32"/>
    <mergeCell ref="M31:M32"/>
    <mergeCell ref="D46:J46"/>
    <mergeCell ref="G35:K36"/>
    <mergeCell ref="M35:M36"/>
    <mergeCell ref="G37:K38"/>
    <mergeCell ref="M37:M38"/>
    <mergeCell ref="G39:K40"/>
    <mergeCell ref="M39:M40"/>
    <mergeCell ref="G41:K42"/>
    <mergeCell ref="M41:M42"/>
    <mergeCell ref="E42:F42"/>
    <mergeCell ref="D44:G44"/>
    <mergeCell ref="D45:J45"/>
    <mergeCell ref="D68:J68"/>
    <mergeCell ref="H55:H57"/>
    <mergeCell ref="I55:J57"/>
    <mergeCell ref="K55:K57"/>
    <mergeCell ref="I60:J60"/>
    <mergeCell ref="I61:J61"/>
    <mergeCell ref="H62:H64"/>
    <mergeCell ref="I62:J64"/>
    <mergeCell ref="K62:K64"/>
    <mergeCell ref="H50:K50"/>
    <mergeCell ref="D51:F51"/>
    <mergeCell ref="H51:K51"/>
    <mergeCell ref="H53:H54"/>
    <mergeCell ref="D67:G67"/>
    <mergeCell ref="I53:J54"/>
    <mergeCell ref="K53:K54"/>
  </mergeCells>
  <conditionalFormatting sqref="M33 M8:M24">
    <cfRule type="expression" dxfId="49" priority="7">
      <formula>NOT(M8="")</formula>
    </cfRule>
  </conditionalFormatting>
  <conditionalFormatting sqref="M25:M26">
    <cfRule type="expression" dxfId="48" priority="6">
      <formula>NOT(M25="")</formula>
    </cfRule>
  </conditionalFormatting>
  <conditionalFormatting sqref="D12:J12">
    <cfRule type="expression" dxfId="47" priority="2">
      <formula>OR(ISBLANK($G$9),$G$9="nei")</formula>
    </cfRule>
  </conditionalFormatting>
  <conditionalFormatting sqref="M27 M29 M31">
    <cfRule type="expression" dxfId="46" priority="5">
      <formula>NOT(M27="")</formula>
    </cfRule>
  </conditionalFormatting>
  <conditionalFormatting sqref="M35 M37 M39 M41">
    <cfRule type="expression" dxfId="45" priority="4">
      <formula>NOT(M35="")</formula>
    </cfRule>
  </conditionalFormatting>
  <conditionalFormatting sqref="B42:E42 B2:L3 B12:L14 B11:E11 G11:L11 B43:L47 B5:L10 B4:E4 L4 B29:F41 G29:L42 B49:L74 B48:C48 L48 B16:L28 B15:C15 E15:L15">
    <cfRule type="expression" dxfId="44" priority="3">
      <formula>NOT(CELL("protect",B2))</formula>
    </cfRule>
  </conditionalFormatting>
  <conditionalFormatting sqref="D15">
    <cfRule type="expression" dxfId="43" priority="1">
      <formula>NOT(CELL("protect",D15))</formula>
    </cfRule>
  </conditionalFormatting>
  <dataValidations count="3">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0F70FC57-6AFC-4A5D-9451-21B380F5AA44}">
      <formula1>-999000000000</formula1>
      <formula2>999000000000</formula2>
    </dataValidation>
    <dataValidation type="list" allowBlank="1" showInputMessage="1" showErrorMessage="1" error="Besvares med Ja eller Nei" sqref="G9" xr:uid="{A0FBE4F7-9850-456D-9838-7A09A223C882}">
      <formula1>"Ja,ja,Nei,nei"</formula1>
    </dataValidation>
    <dataValidation type="list" allowBlank="1" showInputMessage="1" showErrorMessage="1" errorTitle="Ugyldig inntasting" error="Skriv Ja eller Nei i svar-cellen" sqref="G16:G23" xr:uid="{850B8D9F-43C8-4108-8167-4B41B58D7642}">
      <formula1>"ja,Ja,nei,Nei"</formula1>
    </dataValidation>
  </dataValidations>
  <printOptions headings="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E1F49-8D90-4B0E-B81D-A4459FD54F18}">
  <sheetPr codeName="Sheet7">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4. ",G8)</f>
        <v xml:space="preserve">Tjenesteutviklingsprosjekt 4.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342</v>
      </c>
      <c r="D7" s="103" t="s">
        <v>69</v>
      </c>
      <c r="E7" s="96"/>
      <c r="F7" s="92"/>
      <c r="G7" s="92"/>
      <c r="H7" s="92"/>
      <c r="I7" s="92"/>
      <c r="J7" s="92"/>
      <c r="K7" s="97"/>
      <c r="L7" s="125"/>
    </row>
    <row r="8" spans="2:13" ht="32.1" customHeight="1" x14ac:dyDescent="0.3">
      <c r="B8" s="10"/>
      <c r="C8" s="11"/>
      <c r="D8" s="5" t="s">
        <v>343</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344</v>
      </c>
      <c r="E9" s="495" t="s">
        <v>720</v>
      </c>
      <c r="F9" s="496"/>
      <c r="G9" s="492"/>
      <c r="H9" s="493"/>
      <c r="I9" s="493"/>
      <c r="J9" s="494"/>
      <c r="K9" s="22"/>
      <c r="L9" s="23"/>
      <c r="M9" s="3"/>
    </row>
    <row r="10" spans="2:13" ht="32.1" customHeight="1" x14ac:dyDescent="0.3">
      <c r="B10" s="10"/>
      <c r="C10" s="11"/>
      <c r="D10" s="5" t="s">
        <v>345</v>
      </c>
      <c r="E10" s="495" t="s">
        <v>721</v>
      </c>
      <c r="F10" s="496"/>
      <c r="G10" s="528"/>
      <c r="H10" s="493"/>
      <c r="I10" s="493"/>
      <c r="J10" s="494"/>
      <c r="K10" s="22"/>
      <c r="L10" s="23"/>
      <c r="M10" s="3"/>
    </row>
    <row r="11" spans="2:13" ht="81.75" customHeight="1" x14ac:dyDescent="0.3">
      <c r="B11" s="10"/>
      <c r="C11" s="11"/>
      <c r="D11" s="5" t="s">
        <v>346</v>
      </c>
      <c r="E11" s="495" t="s">
        <v>722</v>
      </c>
      <c r="F11" s="496"/>
      <c r="G11" s="492"/>
      <c r="H11" s="493"/>
      <c r="I11" s="493"/>
      <c r="J11" s="494"/>
      <c r="K11" s="355" t="s">
        <v>329</v>
      </c>
      <c r="L11" s="23"/>
      <c r="M11" s="3"/>
    </row>
    <row r="12" spans="2:13" ht="69.900000000000006" customHeight="1" x14ac:dyDescent="0.3">
      <c r="B12" s="10"/>
      <c r="C12" s="11"/>
      <c r="D12" s="5" t="s">
        <v>347</v>
      </c>
      <c r="E12" s="497" t="s">
        <v>723</v>
      </c>
      <c r="F12" s="498"/>
      <c r="G12" s="503"/>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348</v>
      </c>
      <c r="D14" s="499" t="s">
        <v>775</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349</v>
      </c>
      <c r="E16" s="501" t="s">
        <v>747</v>
      </c>
      <c r="F16" s="502"/>
      <c r="G16" s="219"/>
      <c r="H16" s="6"/>
      <c r="I16" s="6"/>
      <c r="J16" s="6"/>
      <c r="K16" s="6"/>
      <c r="L16" s="8"/>
    </row>
    <row r="17" spans="2:13" ht="32.1" customHeight="1" x14ac:dyDescent="0.3">
      <c r="B17" s="10"/>
      <c r="C17" s="11"/>
      <c r="D17" s="5" t="s">
        <v>350</v>
      </c>
      <c r="E17" s="501" t="s">
        <v>748</v>
      </c>
      <c r="F17" s="502"/>
      <c r="G17" s="219"/>
      <c r="H17" s="6"/>
      <c r="I17" s="6"/>
      <c r="J17" s="6"/>
      <c r="K17" s="6"/>
      <c r="L17" s="8"/>
    </row>
    <row r="18" spans="2:13" ht="32.1" customHeight="1" x14ac:dyDescent="0.3">
      <c r="B18" s="10"/>
      <c r="C18" s="11"/>
      <c r="D18" s="5" t="s">
        <v>351</v>
      </c>
      <c r="E18" s="501" t="s">
        <v>749</v>
      </c>
      <c r="F18" s="502"/>
      <c r="G18" s="219"/>
      <c r="H18" s="6"/>
      <c r="I18" s="6"/>
      <c r="J18" s="6"/>
      <c r="K18" s="6"/>
      <c r="L18" s="8"/>
    </row>
    <row r="19" spans="2:13" ht="32.1" customHeight="1" x14ac:dyDescent="0.3">
      <c r="B19" s="10"/>
      <c r="C19" s="11"/>
      <c r="D19" s="5" t="s">
        <v>352</v>
      </c>
      <c r="E19" s="501" t="s">
        <v>750</v>
      </c>
      <c r="F19" s="502"/>
      <c r="G19" s="219"/>
      <c r="H19" s="6"/>
      <c r="I19" s="6"/>
      <c r="J19" s="6"/>
      <c r="K19" s="6"/>
      <c r="L19" s="8"/>
    </row>
    <row r="20" spans="2:13" ht="32.1" customHeight="1" x14ac:dyDescent="0.3">
      <c r="B20" s="10"/>
      <c r="C20" s="11"/>
      <c r="D20" s="5" t="s">
        <v>353</v>
      </c>
      <c r="E20" s="501" t="s">
        <v>751</v>
      </c>
      <c r="F20" s="502"/>
      <c r="G20" s="219"/>
      <c r="H20" s="6"/>
      <c r="I20" s="6"/>
      <c r="J20" s="6"/>
      <c r="K20" s="6"/>
      <c r="L20" s="8"/>
    </row>
    <row r="21" spans="2:13" ht="32.1" customHeight="1" x14ac:dyDescent="0.3">
      <c r="B21" s="10"/>
      <c r="C21" s="11"/>
      <c r="D21" s="5" t="s">
        <v>354</v>
      </c>
      <c r="E21" s="501" t="s">
        <v>752</v>
      </c>
      <c r="F21" s="502"/>
      <c r="G21" s="219"/>
      <c r="H21" s="6"/>
      <c r="I21" s="6"/>
      <c r="J21" s="6"/>
      <c r="K21" s="6"/>
      <c r="L21" s="8"/>
    </row>
    <row r="22" spans="2:13" ht="32.1" customHeight="1" x14ac:dyDescent="0.3">
      <c r="B22" s="10"/>
      <c r="C22" s="11"/>
      <c r="D22" s="5" t="s">
        <v>355</v>
      </c>
      <c r="E22" s="501" t="s">
        <v>753</v>
      </c>
      <c r="F22" s="502"/>
      <c r="G22" s="219"/>
      <c r="H22" s="6"/>
      <c r="I22" s="6"/>
      <c r="J22" s="6"/>
      <c r="K22" s="6"/>
      <c r="L22" s="8"/>
    </row>
    <row r="23" spans="2:13" ht="32.1" customHeight="1" x14ac:dyDescent="0.3">
      <c r="B23" s="10"/>
      <c r="C23" s="11"/>
      <c r="D23" s="5" t="s">
        <v>356</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357</v>
      </c>
      <c r="D25" s="499" t="s">
        <v>776</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358</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359</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360</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361</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362</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363</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364</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365</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366</v>
      </c>
      <c r="D44" s="499" t="s">
        <v>777</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4.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734</v>
      </c>
      <c r="E50" s="539"/>
      <c r="F50" s="540"/>
      <c r="G50" s="6"/>
      <c r="H50" s="538" t="s">
        <v>735</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367</v>
      </c>
      <c r="E52" s="231" t="s">
        <v>40</v>
      </c>
      <c r="F52" s="229"/>
      <c r="G52" s="6"/>
      <c r="H52" s="191" t="s">
        <v>70</v>
      </c>
      <c r="I52" s="107"/>
      <c r="J52" s="11"/>
      <c r="K52" s="189"/>
      <c r="L52" s="8"/>
    </row>
    <row r="53" spans="2:12" ht="32.1" customHeight="1" x14ac:dyDescent="0.3">
      <c r="B53" s="10"/>
      <c r="C53" s="11"/>
      <c r="D53" s="230" t="s">
        <v>368</v>
      </c>
      <c r="E53" s="231" t="s">
        <v>41</v>
      </c>
      <c r="F53" s="217"/>
      <c r="G53" s="6"/>
      <c r="H53" s="519" t="s">
        <v>369</v>
      </c>
      <c r="I53" s="513" t="s">
        <v>725</v>
      </c>
      <c r="J53" s="514"/>
      <c r="K53" s="532"/>
      <c r="L53" s="8"/>
    </row>
    <row r="54" spans="2:12" ht="32.1" customHeight="1" x14ac:dyDescent="0.3">
      <c r="B54" s="10"/>
      <c r="C54" s="11"/>
      <c r="D54" s="230" t="s">
        <v>370</v>
      </c>
      <c r="E54" s="231" t="s">
        <v>42</v>
      </c>
      <c r="F54" s="217"/>
      <c r="G54" s="6"/>
      <c r="H54" s="521"/>
      <c r="I54" s="517"/>
      <c r="J54" s="518"/>
      <c r="K54" s="533"/>
      <c r="L54" s="8"/>
    </row>
    <row r="55" spans="2:12" ht="32.1" customHeight="1" x14ac:dyDescent="0.3">
      <c r="B55" s="10"/>
      <c r="C55" s="11"/>
      <c r="D55" s="230" t="s">
        <v>371</v>
      </c>
      <c r="E55" s="231" t="s">
        <v>44</v>
      </c>
      <c r="F55" s="217"/>
      <c r="G55" s="6"/>
      <c r="H55" s="519" t="s">
        <v>372</v>
      </c>
      <c r="I55" s="513" t="s">
        <v>726</v>
      </c>
      <c r="J55" s="514"/>
      <c r="K55" s="506"/>
      <c r="L55" s="8"/>
    </row>
    <row r="56" spans="2:12" ht="41.25" customHeight="1" x14ac:dyDescent="0.3">
      <c r="B56" s="10"/>
      <c r="C56" s="11"/>
      <c r="D56" s="230" t="s">
        <v>373</v>
      </c>
      <c r="E56" s="231" t="s">
        <v>49</v>
      </c>
      <c r="F56" s="217"/>
      <c r="G56" s="6"/>
      <c r="H56" s="520"/>
      <c r="I56" s="515"/>
      <c r="J56" s="516"/>
      <c r="K56" s="529"/>
      <c r="L56" s="8"/>
    </row>
    <row r="57" spans="2:12" ht="44.25" customHeight="1" x14ac:dyDescent="0.3">
      <c r="B57" s="10"/>
      <c r="C57" s="11"/>
      <c r="D57" s="232" t="s">
        <v>374</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375</v>
      </c>
      <c r="E60" s="235"/>
      <c r="F60" s="228"/>
      <c r="G60" s="6"/>
      <c r="H60" s="230" t="s">
        <v>376</v>
      </c>
      <c r="I60" s="530" t="s">
        <v>324</v>
      </c>
      <c r="J60" s="531"/>
      <c r="K60" s="244"/>
      <c r="L60" s="8"/>
    </row>
    <row r="61" spans="2:12" ht="45" customHeight="1" x14ac:dyDescent="0.3">
      <c r="B61" s="10"/>
      <c r="C61" s="11"/>
      <c r="D61" s="242" t="s">
        <v>377</v>
      </c>
      <c r="E61" s="216"/>
      <c r="F61" s="217"/>
      <c r="G61" s="6"/>
      <c r="H61" s="232" t="s">
        <v>378</v>
      </c>
      <c r="I61" s="534" t="s">
        <v>338</v>
      </c>
      <c r="J61" s="514"/>
      <c r="K61" s="244"/>
      <c r="L61" s="8"/>
    </row>
    <row r="62" spans="2:12" ht="34.35" customHeight="1" x14ac:dyDescent="0.3">
      <c r="B62" s="10"/>
      <c r="C62" s="11"/>
      <c r="D62" s="242" t="s">
        <v>379</v>
      </c>
      <c r="E62" s="216"/>
      <c r="F62" s="217"/>
      <c r="G62" s="6"/>
      <c r="H62" s="519" t="s">
        <v>380</v>
      </c>
      <c r="I62" s="513" t="s">
        <v>325</v>
      </c>
      <c r="J62" s="514"/>
      <c r="K62" s="506"/>
      <c r="L62" s="8"/>
    </row>
    <row r="63" spans="2:12" ht="34.35" customHeight="1" x14ac:dyDescent="0.3">
      <c r="B63" s="10"/>
      <c r="C63" s="11"/>
      <c r="D63" s="243" t="s">
        <v>381</v>
      </c>
      <c r="E63" s="216"/>
      <c r="F63" s="217"/>
      <c r="G63" s="6"/>
      <c r="H63" s="520"/>
      <c r="I63" s="515"/>
      <c r="J63" s="516"/>
      <c r="K63" s="529"/>
      <c r="L63" s="8"/>
    </row>
    <row r="64" spans="2:12" ht="34.35" customHeight="1" x14ac:dyDescent="0.3">
      <c r="B64" s="10"/>
      <c r="C64" s="11"/>
      <c r="D64" s="243" t="s">
        <v>382</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383</v>
      </c>
      <c r="D67" s="499" t="s">
        <v>778</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801</v>
      </c>
      <c r="H72" s="110" t="s">
        <v>802</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s4hODBF+VmUsPuQ3dppBVs3ttgboSIo2rEzE/Jt+6+blvq4n0Anw5Jw2b72lhQDM5RNPrx8NeUPAvFveHOXLpg==" saltValue="vBpUDEDZkrFBirvP5+DWkQ==" spinCount="100000" sheet="1" objects="1" scenarios="1" selectLockedCells="1"/>
  <mergeCells count="62">
    <mergeCell ref="E9:F9"/>
    <mergeCell ref="G9:J9"/>
    <mergeCell ref="E3:K3"/>
    <mergeCell ref="E4:K4"/>
    <mergeCell ref="E5:I5"/>
    <mergeCell ref="E8:F8"/>
    <mergeCell ref="G8:J8"/>
    <mergeCell ref="E20:F20"/>
    <mergeCell ref="E10:F10"/>
    <mergeCell ref="G10:J10"/>
    <mergeCell ref="E11:F11"/>
    <mergeCell ref="G11:J11"/>
    <mergeCell ref="E12:F12"/>
    <mergeCell ref="G12:J12"/>
    <mergeCell ref="D14:G14"/>
    <mergeCell ref="E16:F16"/>
    <mergeCell ref="E17:F17"/>
    <mergeCell ref="E18:F18"/>
    <mergeCell ref="E19:F19"/>
    <mergeCell ref="C48:K48"/>
    <mergeCell ref="D50:F50"/>
    <mergeCell ref="G33:K34"/>
    <mergeCell ref="M33:M34"/>
    <mergeCell ref="E21:F21"/>
    <mergeCell ref="E22:F22"/>
    <mergeCell ref="E23:F23"/>
    <mergeCell ref="D25:G25"/>
    <mergeCell ref="D26:J26"/>
    <mergeCell ref="G27:K28"/>
    <mergeCell ref="M27:M28"/>
    <mergeCell ref="G29:K30"/>
    <mergeCell ref="M29:M30"/>
    <mergeCell ref="G31:K32"/>
    <mergeCell ref="M31:M32"/>
    <mergeCell ref="D46:J46"/>
    <mergeCell ref="G35:K36"/>
    <mergeCell ref="M35:M36"/>
    <mergeCell ref="G37:K38"/>
    <mergeCell ref="M37:M38"/>
    <mergeCell ref="G39:K40"/>
    <mergeCell ref="M39:M40"/>
    <mergeCell ref="G41:K42"/>
    <mergeCell ref="M41:M42"/>
    <mergeCell ref="E42:F42"/>
    <mergeCell ref="D44:G44"/>
    <mergeCell ref="D45:J45"/>
    <mergeCell ref="D68:J68"/>
    <mergeCell ref="H55:H57"/>
    <mergeCell ref="I55:J57"/>
    <mergeCell ref="K55:K57"/>
    <mergeCell ref="I60:J60"/>
    <mergeCell ref="I61:J61"/>
    <mergeCell ref="H62:H64"/>
    <mergeCell ref="I62:J64"/>
    <mergeCell ref="K62:K64"/>
    <mergeCell ref="H50:K50"/>
    <mergeCell ref="D51:F51"/>
    <mergeCell ref="H51:K51"/>
    <mergeCell ref="H53:H54"/>
    <mergeCell ref="D67:G67"/>
    <mergeCell ref="I53:J54"/>
    <mergeCell ref="K53:K54"/>
  </mergeCells>
  <conditionalFormatting sqref="M33 M8:M24">
    <cfRule type="expression" dxfId="42" priority="7">
      <formula>NOT(M8="")</formula>
    </cfRule>
  </conditionalFormatting>
  <conditionalFormatting sqref="M25:M26">
    <cfRule type="expression" dxfId="41" priority="6">
      <formula>NOT(M25="")</formula>
    </cfRule>
  </conditionalFormatting>
  <conditionalFormatting sqref="D12:J12">
    <cfRule type="expression" dxfId="40" priority="2">
      <formula>OR(ISBLANK($G$9),$G$9="nei")</formula>
    </cfRule>
  </conditionalFormatting>
  <conditionalFormatting sqref="M27 M29 M31">
    <cfRule type="expression" dxfId="39" priority="5">
      <formula>NOT(M27="")</formula>
    </cfRule>
  </conditionalFormatting>
  <conditionalFormatting sqref="M35 M37 M39 M41">
    <cfRule type="expression" dxfId="38" priority="4">
      <formula>NOT(M35="")</formula>
    </cfRule>
  </conditionalFormatting>
  <conditionalFormatting sqref="B42:E42 B2:L3 B12:L14 B11:E11 G11:L11 B43:L47 B5:L10 B4:E4 L4 B29:F41 G29:L42 B49:L74 B48:C48 L48 B16:L28 B15:C15 E15:L15">
    <cfRule type="expression" dxfId="37" priority="3">
      <formula>NOT(CELL("protect",B2))</formula>
    </cfRule>
  </conditionalFormatting>
  <conditionalFormatting sqref="D15">
    <cfRule type="expression" dxfId="36" priority="1">
      <formula>NOT(CELL("protect",D15))</formula>
    </cfRule>
  </conditionalFormatting>
  <dataValidations count="3">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799651F0-5470-4526-81F7-DB8544607A3D}">
      <formula1>-999000000000</formula1>
      <formula2>999000000000</formula2>
    </dataValidation>
    <dataValidation type="list" allowBlank="1" showInputMessage="1" showErrorMessage="1" error="Besvares med Ja eller Nei" sqref="G9" xr:uid="{3A38978F-B41E-42E4-9369-A4F888F9580E}">
      <formula1>"Ja,ja,Nei,nei"</formula1>
    </dataValidation>
    <dataValidation type="list" allowBlank="1" showInputMessage="1" showErrorMessage="1" errorTitle="Ugyldig inntasting" error="Skriv Ja eller Nei i svar-cellen" sqref="G16:G23" xr:uid="{4EEC519E-12CC-4616-BB09-EC69834E81B7}">
      <formula1>"ja,Ja,nei,Nei"</formula1>
    </dataValidation>
  </dataValidations>
  <printOptions headings="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14301-AE4B-439B-A5F4-25F7B0B35F4F}">
  <sheetPr codeName="Sheet9">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5. ",G8)</f>
        <v xml:space="preserve">Tjenesteutviklingsprosjekt 5.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384</v>
      </c>
      <c r="D7" s="103" t="s">
        <v>69</v>
      </c>
      <c r="E7" s="96"/>
      <c r="F7" s="92"/>
      <c r="G7" s="92"/>
      <c r="H7" s="92"/>
      <c r="I7" s="92"/>
      <c r="J7" s="92"/>
      <c r="K7" s="97"/>
      <c r="L7" s="125"/>
    </row>
    <row r="8" spans="2:13" ht="32.1" customHeight="1" x14ac:dyDescent="0.3">
      <c r="B8" s="10"/>
      <c r="C8" s="11"/>
      <c r="D8" s="5" t="s">
        <v>385</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386</v>
      </c>
      <c r="E9" s="495" t="s">
        <v>720</v>
      </c>
      <c r="F9" s="496"/>
      <c r="G9" s="492"/>
      <c r="H9" s="493"/>
      <c r="I9" s="493"/>
      <c r="J9" s="494"/>
      <c r="K9" s="22"/>
      <c r="L9" s="23"/>
      <c r="M9" s="3"/>
    </row>
    <row r="10" spans="2:13" ht="32.1" customHeight="1" x14ac:dyDescent="0.3">
      <c r="B10" s="10"/>
      <c r="C10" s="11"/>
      <c r="D10" s="5" t="s">
        <v>387</v>
      </c>
      <c r="E10" s="495" t="s">
        <v>721</v>
      </c>
      <c r="F10" s="496"/>
      <c r="G10" s="528"/>
      <c r="H10" s="493"/>
      <c r="I10" s="493"/>
      <c r="J10" s="494"/>
      <c r="K10" s="22"/>
      <c r="L10" s="23"/>
      <c r="M10" s="3"/>
    </row>
    <row r="11" spans="2:13" ht="81.75" customHeight="1" x14ac:dyDescent="0.3">
      <c r="B11" s="10"/>
      <c r="C11" s="11"/>
      <c r="D11" s="5" t="s">
        <v>388</v>
      </c>
      <c r="E11" s="495" t="s">
        <v>722</v>
      </c>
      <c r="F11" s="496"/>
      <c r="G11" s="492"/>
      <c r="H11" s="493"/>
      <c r="I11" s="493"/>
      <c r="J11" s="494"/>
      <c r="K11" s="355" t="s">
        <v>329</v>
      </c>
      <c r="L11" s="23"/>
      <c r="M11" s="3"/>
    </row>
    <row r="12" spans="2:13" ht="69.900000000000006" customHeight="1" x14ac:dyDescent="0.3">
      <c r="B12" s="10"/>
      <c r="C12" s="11"/>
      <c r="D12" s="5" t="s">
        <v>389</v>
      </c>
      <c r="E12" s="497" t="s">
        <v>723</v>
      </c>
      <c r="F12" s="498"/>
      <c r="G12" s="503"/>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390</v>
      </c>
      <c r="D14" s="499" t="s">
        <v>779</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391</v>
      </c>
      <c r="E16" s="501" t="s">
        <v>747</v>
      </c>
      <c r="F16" s="502"/>
      <c r="G16" s="219"/>
      <c r="H16" s="6"/>
      <c r="I16" s="6"/>
      <c r="J16" s="6"/>
      <c r="K16" s="6"/>
      <c r="L16" s="8"/>
    </row>
    <row r="17" spans="2:13" ht="32.1" customHeight="1" x14ac:dyDescent="0.3">
      <c r="B17" s="10"/>
      <c r="C17" s="11"/>
      <c r="D17" s="5" t="s">
        <v>392</v>
      </c>
      <c r="E17" s="501" t="s">
        <v>748</v>
      </c>
      <c r="F17" s="502"/>
      <c r="G17" s="219"/>
      <c r="H17" s="6"/>
      <c r="I17" s="6"/>
      <c r="J17" s="6"/>
      <c r="K17" s="6"/>
      <c r="L17" s="8"/>
    </row>
    <row r="18" spans="2:13" ht="32.1" customHeight="1" x14ac:dyDescent="0.3">
      <c r="B18" s="10"/>
      <c r="C18" s="11"/>
      <c r="D18" s="5" t="s">
        <v>393</v>
      </c>
      <c r="E18" s="501" t="s">
        <v>749</v>
      </c>
      <c r="F18" s="502"/>
      <c r="G18" s="219"/>
      <c r="H18" s="6"/>
      <c r="I18" s="6"/>
      <c r="J18" s="6"/>
      <c r="K18" s="6"/>
      <c r="L18" s="8"/>
    </row>
    <row r="19" spans="2:13" ht="32.1" customHeight="1" x14ac:dyDescent="0.3">
      <c r="B19" s="10"/>
      <c r="C19" s="11"/>
      <c r="D19" s="5" t="s">
        <v>394</v>
      </c>
      <c r="E19" s="501" t="s">
        <v>750</v>
      </c>
      <c r="F19" s="502"/>
      <c r="G19" s="219"/>
      <c r="H19" s="6"/>
      <c r="I19" s="6"/>
      <c r="J19" s="6"/>
      <c r="K19" s="6"/>
      <c r="L19" s="8"/>
    </row>
    <row r="20" spans="2:13" ht="32.1" customHeight="1" x14ac:dyDescent="0.3">
      <c r="B20" s="10"/>
      <c r="C20" s="11"/>
      <c r="D20" s="5" t="s">
        <v>395</v>
      </c>
      <c r="E20" s="501" t="s">
        <v>751</v>
      </c>
      <c r="F20" s="502"/>
      <c r="G20" s="219"/>
      <c r="H20" s="6"/>
      <c r="I20" s="6"/>
      <c r="J20" s="6"/>
      <c r="K20" s="6"/>
      <c r="L20" s="8"/>
    </row>
    <row r="21" spans="2:13" ht="32.1" customHeight="1" x14ac:dyDescent="0.3">
      <c r="B21" s="10"/>
      <c r="C21" s="11"/>
      <c r="D21" s="5" t="s">
        <v>396</v>
      </c>
      <c r="E21" s="501" t="s">
        <v>752</v>
      </c>
      <c r="F21" s="502"/>
      <c r="G21" s="219"/>
      <c r="H21" s="6"/>
      <c r="I21" s="6"/>
      <c r="J21" s="6"/>
      <c r="K21" s="6"/>
      <c r="L21" s="8"/>
    </row>
    <row r="22" spans="2:13" ht="32.1" customHeight="1" x14ac:dyDescent="0.3">
      <c r="B22" s="10"/>
      <c r="C22" s="11"/>
      <c r="D22" s="5" t="s">
        <v>397</v>
      </c>
      <c r="E22" s="501" t="s">
        <v>753</v>
      </c>
      <c r="F22" s="502"/>
      <c r="G22" s="219"/>
      <c r="H22" s="6"/>
      <c r="I22" s="6"/>
      <c r="J22" s="6"/>
      <c r="K22" s="6"/>
      <c r="L22" s="8"/>
    </row>
    <row r="23" spans="2:13" ht="32.1" customHeight="1" x14ac:dyDescent="0.3">
      <c r="B23" s="10"/>
      <c r="C23" s="11"/>
      <c r="D23" s="5" t="s">
        <v>398</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399</v>
      </c>
      <c r="D25" s="499" t="s">
        <v>780</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400</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401</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402</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403</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404</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405</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406</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407</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408</v>
      </c>
      <c r="D44" s="499" t="s">
        <v>781</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5.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736</v>
      </c>
      <c r="E50" s="539"/>
      <c r="F50" s="540"/>
      <c r="G50" s="6"/>
      <c r="H50" s="538" t="s">
        <v>737</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409</v>
      </c>
      <c r="E52" s="231" t="s">
        <v>40</v>
      </c>
      <c r="F52" s="229"/>
      <c r="G52" s="6"/>
      <c r="H52" s="191" t="s">
        <v>70</v>
      </c>
      <c r="I52" s="107"/>
      <c r="J52" s="11"/>
      <c r="K52" s="189"/>
      <c r="L52" s="8"/>
    </row>
    <row r="53" spans="2:12" ht="32.1" customHeight="1" x14ac:dyDescent="0.3">
      <c r="B53" s="10"/>
      <c r="C53" s="11"/>
      <c r="D53" s="230" t="s">
        <v>410</v>
      </c>
      <c r="E53" s="231" t="s">
        <v>41</v>
      </c>
      <c r="F53" s="217"/>
      <c r="G53" s="6"/>
      <c r="H53" s="519" t="s">
        <v>411</v>
      </c>
      <c r="I53" s="513" t="s">
        <v>725</v>
      </c>
      <c r="J53" s="514"/>
      <c r="K53" s="532"/>
      <c r="L53" s="8"/>
    </row>
    <row r="54" spans="2:12" ht="32.1" customHeight="1" x14ac:dyDescent="0.3">
      <c r="B54" s="10"/>
      <c r="C54" s="11"/>
      <c r="D54" s="230" t="s">
        <v>412</v>
      </c>
      <c r="E54" s="231" t="s">
        <v>42</v>
      </c>
      <c r="F54" s="217"/>
      <c r="G54" s="6"/>
      <c r="H54" s="521"/>
      <c r="I54" s="517"/>
      <c r="J54" s="518"/>
      <c r="K54" s="533"/>
      <c r="L54" s="8"/>
    </row>
    <row r="55" spans="2:12" ht="32.1" customHeight="1" x14ac:dyDescent="0.3">
      <c r="B55" s="10"/>
      <c r="C55" s="11"/>
      <c r="D55" s="230" t="s">
        <v>413</v>
      </c>
      <c r="E55" s="231" t="s">
        <v>44</v>
      </c>
      <c r="F55" s="217"/>
      <c r="G55" s="6"/>
      <c r="H55" s="519" t="s">
        <v>414</v>
      </c>
      <c r="I55" s="513" t="s">
        <v>726</v>
      </c>
      <c r="J55" s="514"/>
      <c r="K55" s="506"/>
      <c r="L55" s="8"/>
    </row>
    <row r="56" spans="2:12" ht="41.25" customHeight="1" x14ac:dyDescent="0.3">
      <c r="B56" s="10"/>
      <c r="C56" s="11"/>
      <c r="D56" s="230" t="s">
        <v>415</v>
      </c>
      <c r="E56" s="231" t="s">
        <v>49</v>
      </c>
      <c r="F56" s="217"/>
      <c r="G56" s="6"/>
      <c r="H56" s="520"/>
      <c r="I56" s="515"/>
      <c r="J56" s="516"/>
      <c r="K56" s="529"/>
      <c r="L56" s="8"/>
    </row>
    <row r="57" spans="2:12" ht="44.25" customHeight="1" x14ac:dyDescent="0.3">
      <c r="B57" s="10"/>
      <c r="C57" s="11"/>
      <c r="D57" s="232" t="s">
        <v>416</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417</v>
      </c>
      <c r="E60" s="235"/>
      <c r="F60" s="228"/>
      <c r="G60" s="6"/>
      <c r="H60" s="230" t="s">
        <v>418</v>
      </c>
      <c r="I60" s="530" t="s">
        <v>324</v>
      </c>
      <c r="J60" s="531"/>
      <c r="K60" s="244"/>
      <c r="L60" s="8"/>
    </row>
    <row r="61" spans="2:12" ht="45" customHeight="1" x14ac:dyDescent="0.3">
      <c r="B61" s="10"/>
      <c r="C61" s="11"/>
      <c r="D61" s="242" t="s">
        <v>419</v>
      </c>
      <c r="E61" s="216"/>
      <c r="F61" s="217"/>
      <c r="G61" s="6"/>
      <c r="H61" s="232" t="s">
        <v>420</v>
      </c>
      <c r="I61" s="534" t="s">
        <v>338</v>
      </c>
      <c r="J61" s="514"/>
      <c r="K61" s="244"/>
      <c r="L61" s="8"/>
    </row>
    <row r="62" spans="2:12" ht="34.35" customHeight="1" x14ac:dyDescent="0.3">
      <c r="B62" s="10"/>
      <c r="C62" s="11"/>
      <c r="D62" s="242" t="s">
        <v>421</v>
      </c>
      <c r="E62" s="216"/>
      <c r="F62" s="217"/>
      <c r="G62" s="6"/>
      <c r="H62" s="519" t="s">
        <v>422</v>
      </c>
      <c r="I62" s="513" t="s">
        <v>325</v>
      </c>
      <c r="J62" s="514"/>
      <c r="K62" s="506"/>
      <c r="L62" s="8"/>
    </row>
    <row r="63" spans="2:12" ht="34.35" customHeight="1" x14ac:dyDescent="0.3">
      <c r="B63" s="10"/>
      <c r="C63" s="11"/>
      <c r="D63" s="243" t="s">
        <v>423</v>
      </c>
      <c r="E63" s="216"/>
      <c r="F63" s="217"/>
      <c r="G63" s="6"/>
      <c r="H63" s="520"/>
      <c r="I63" s="515"/>
      <c r="J63" s="516"/>
      <c r="K63" s="529"/>
      <c r="L63" s="8"/>
    </row>
    <row r="64" spans="2:12" ht="34.35" customHeight="1" x14ac:dyDescent="0.3">
      <c r="B64" s="10"/>
      <c r="C64" s="11"/>
      <c r="D64" s="243" t="s">
        <v>424</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425</v>
      </c>
      <c r="D67" s="499" t="s">
        <v>782</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803</v>
      </c>
      <c r="H72" s="110" t="s">
        <v>804</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TPswNXkkC8dIOi0zH0l5crS/c6SYwhqmqtXCEJQQbwvSy1xP+U96XC3+JIhY9vzQ7ambH1KykKw4kejLBNFDPA==" saltValue="WZS1YqA+Ucf807BR3UQIKw==" spinCount="100000" sheet="1" objects="1" scenarios="1" selectLockedCells="1"/>
  <mergeCells count="62">
    <mergeCell ref="E9:F9"/>
    <mergeCell ref="G9:J9"/>
    <mergeCell ref="E3:K3"/>
    <mergeCell ref="E4:K4"/>
    <mergeCell ref="E5:I5"/>
    <mergeCell ref="E8:F8"/>
    <mergeCell ref="G8:J8"/>
    <mergeCell ref="E20:F20"/>
    <mergeCell ref="E10:F10"/>
    <mergeCell ref="G10:J10"/>
    <mergeCell ref="E11:F11"/>
    <mergeCell ref="G11:J11"/>
    <mergeCell ref="E12:F12"/>
    <mergeCell ref="G12:J12"/>
    <mergeCell ref="D14:G14"/>
    <mergeCell ref="E16:F16"/>
    <mergeCell ref="E17:F17"/>
    <mergeCell ref="E18:F18"/>
    <mergeCell ref="E19:F19"/>
    <mergeCell ref="C48:K48"/>
    <mergeCell ref="D50:F50"/>
    <mergeCell ref="G33:K34"/>
    <mergeCell ref="M33:M34"/>
    <mergeCell ref="E21:F21"/>
    <mergeCell ref="E22:F22"/>
    <mergeCell ref="E23:F23"/>
    <mergeCell ref="D25:G25"/>
    <mergeCell ref="D26:J26"/>
    <mergeCell ref="G27:K28"/>
    <mergeCell ref="M27:M28"/>
    <mergeCell ref="G29:K30"/>
    <mergeCell ref="M29:M30"/>
    <mergeCell ref="G31:K32"/>
    <mergeCell ref="M31:M32"/>
    <mergeCell ref="D46:J46"/>
    <mergeCell ref="G35:K36"/>
    <mergeCell ref="M35:M36"/>
    <mergeCell ref="G37:K38"/>
    <mergeCell ref="M37:M38"/>
    <mergeCell ref="G39:K40"/>
    <mergeCell ref="M39:M40"/>
    <mergeCell ref="G41:K42"/>
    <mergeCell ref="M41:M42"/>
    <mergeCell ref="E42:F42"/>
    <mergeCell ref="D44:G44"/>
    <mergeCell ref="D45:J45"/>
    <mergeCell ref="D68:J68"/>
    <mergeCell ref="H55:H57"/>
    <mergeCell ref="I55:J57"/>
    <mergeCell ref="K55:K57"/>
    <mergeCell ref="I60:J60"/>
    <mergeCell ref="I61:J61"/>
    <mergeCell ref="H62:H64"/>
    <mergeCell ref="I62:J64"/>
    <mergeCell ref="K62:K64"/>
    <mergeCell ref="H50:K50"/>
    <mergeCell ref="D51:F51"/>
    <mergeCell ref="H51:K51"/>
    <mergeCell ref="H53:H54"/>
    <mergeCell ref="D67:G67"/>
    <mergeCell ref="I53:J54"/>
    <mergeCell ref="K53:K54"/>
  </mergeCells>
  <phoneticPr fontId="28" type="noConversion"/>
  <conditionalFormatting sqref="M33 M8:M24">
    <cfRule type="expression" dxfId="35" priority="7">
      <formula>NOT(M8="")</formula>
    </cfRule>
  </conditionalFormatting>
  <conditionalFormatting sqref="M25:M26">
    <cfRule type="expression" dxfId="34" priority="6">
      <formula>NOT(M25="")</formula>
    </cfRule>
  </conditionalFormatting>
  <conditionalFormatting sqref="D12:J12">
    <cfRule type="expression" dxfId="33" priority="2">
      <formula>OR(ISBLANK($G$9),$G$9="nei")</formula>
    </cfRule>
  </conditionalFormatting>
  <conditionalFormatting sqref="M27 M29 M31">
    <cfRule type="expression" dxfId="32" priority="5">
      <formula>NOT(M27="")</formula>
    </cfRule>
  </conditionalFormatting>
  <conditionalFormatting sqref="M35 M37 M39 M41">
    <cfRule type="expression" dxfId="31" priority="4">
      <formula>NOT(M35="")</formula>
    </cfRule>
  </conditionalFormatting>
  <conditionalFormatting sqref="B42:E42 B2:L3 B12:L14 B11:E11 G11:L11 B43:L47 B5:L10 B4:E4 L4 B29:F41 G29:L42 B49:L74 B48:C48 L48 B16:L28 B15:C15 E15:L15">
    <cfRule type="expression" dxfId="30" priority="3">
      <formula>NOT(CELL("protect",B2))</formula>
    </cfRule>
  </conditionalFormatting>
  <conditionalFormatting sqref="D15">
    <cfRule type="expression" dxfId="29" priority="1">
      <formula>NOT(CELL("protect",D15))</formula>
    </cfRule>
  </conditionalFormatting>
  <dataValidations count="3">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EF197B77-98D1-42E4-9647-F313E98BDD42}">
      <formula1>-999000000000</formula1>
      <formula2>999000000000</formula2>
    </dataValidation>
    <dataValidation type="list" allowBlank="1" showInputMessage="1" showErrorMessage="1" error="Besvares med Ja eller Nei" sqref="G9" xr:uid="{702591DA-3873-4009-AA69-60E178628782}">
      <formula1>"Ja,ja,Nei,nei"</formula1>
    </dataValidation>
    <dataValidation type="list" allowBlank="1" showInputMessage="1" showErrorMessage="1" errorTitle="Ugyldig inntasting" error="Skriv Ja eller Nei i svar-cellen" sqref="G16:G23" xr:uid="{3EE7A7D7-B010-4651-A6A1-B38D6C097466}">
      <formula1>"ja,Ja,nei,Nei"</formula1>
    </dataValidation>
  </dataValidations>
  <printOptions headings="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E096E-C43E-4672-B633-53225D665D22}">
  <sheetPr>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6. ",G8)</f>
        <v xml:space="preserve">Tjenesteutviklingsprosjekt 6.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528</v>
      </c>
      <c r="D7" s="103" t="s">
        <v>69</v>
      </c>
      <c r="E7" s="96"/>
      <c r="F7" s="92"/>
      <c r="G7" s="92"/>
      <c r="H7" s="92"/>
      <c r="I7" s="92"/>
      <c r="J7" s="92"/>
      <c r="K7" s="97"/>
      <c r="L7" s="125"/>
    </row>
    <row r="8" spans="2:13" ht="32.1" customHeight="1" x14ac:dyDescent="0.3">
      <c r="B8" s="10"/>
      <c r="C8" s="11"/>
      <c r="D8" s="5" t="s">
        <v>529</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530</v>
      </c>
      <c r="E9" s="495" t="s">
        <v>720</v>
      </c>
      <c r="F9" s="496"/>
      <c r="G9" s="492"/>
      <c r="H9" s="493"/>
      <c r="I9" s="493"/>
      <c r="J9" s="494"/>
      <c r="K9" s="22"/>
      <c r="L9" s="23"/>
      <c r="M9" s="3"/>
    </row>
    <row r="10" spans="2:13" ht="32.1" customHeight="1" x14ac:dyDescent="0.3">
      <c r="B10" s="10"/>
      <c r="C10" s="11"/>
      <c r="D10" s="5" t="s">
        <v>531</v>
      </c>
      <c r="E10" s="495" t="s">
        <v>721</v>
      </c>
      <c r="F10" s="496"/>
      <c r="G10" s="528"/>
      <c r="H10" s="493"/>
      <c r="I10" s="493"/>
      <c r="J10" s="494"/>
      <c r="K10" s="22"/>
      <c r="L10" s="23"/>
      <c r="M10" s="3"/>
    </row>
    <row r="11" spans="2:13" ht="81.75" customHeight="1" x14ac:dyDescent="0.3">
      <c r="B11" s="10"/>
      <c r="C11" s="11"/>
      <c r="D11" s="5" t="s">
        <v>532</v>
      </c>
      <c r="E11" s="495" t="s">
        <v>722</v>
      </c>
      <c r="F11" s="496"/>
      <c r="G11" s="492"/>
      <c r="H11" s="493"/>
      <c r="I11" s="493"/>
      <c r="J11" s="494"/>
      <c r="K11" s="355" t="s">
        <v>329</v>
      </c>
      <c r="L11" s="23"/>
      <c r="M11" s="3"/>
    </row>
    <row r="12" spans="2:13" ht="69.900000000000006" customHeight="1" x14ac:dyDescent="0.3">
      <c r="B12" s="10"/>
      <c r="C12" s="11"/>
      <c r="D12" s="5" t="s">
        <v>533</v>
      </c>
      <c r="E12" s="497" t="s">
        <v>723</v>
      </c>
      <c r="F12" s="498"/>
      <c r="G12" s="503"/>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534</v>
      </c>
      <c r="D14" s="499" t="s">
        <v>783</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535</v>
      </c>
      <c r="E16" s="501" t="s">
        <v>747</v>
      </c>
      <c r="F16" s="502"/>
      <c r="G16" s="219"/>
      <c r="H16" s="6"/>
      <c r="I16" s="6"/>
      <c r="J16" s="6"/>
      <c r="K16" s="6"/>
      <c r="L16" s="8"/>
    </row>
    <row r="17" spans="2:13" ht="32.1" customHeight="1" x14ac:dyDescent="0.3">
      <c r="B17" s="10"/>
      <c r="C17" s="11"/>
      <c r="D17" s="5" t="s">
        <v>536</v>
      </c>
      <c r="E17" s="501" t="s">
        <v>748</v>
      </c>
      <c r="F17" s="502"/>
      <c r="G17" s="219"/>
      <c r="H17" s="6"/>
      <c r="I17" s="6"/>
      <c r="J17" s="6"/>
      <c r="K17" s="6"/>
      <c r="L17" s="8"/>
    </row>
    <row r="18" spans="2:13" ht="32.1" customHeight="1" x14ac:dyDescent="0.3">
      <c r="B18" s="10"/>
      <c r="C18" s="11"/>
      <c r="D18" s="5" t="s">
        <v>537</v>
      </c>
      <c r="E18" s="501" t="s">
        <v>749</v>
      </c>
      <c r="F18" s="502"/>
      <c r="G18" s="219"/>
      <c r="H18" s="6"/>
      <c r="I18" s="6"/>
      <c r="J18" s="6"/>
      <c r="K18" s="6"/>
      <c r="L18" s="8"/>
    </row>
    <row r="19" spans="2:13" ht="32.1" customHeight="1" x14ac:dyDescent="0.3">
      <c r="B19" s="10"/>
      <c r="C19" s="11"/>
      <c r="D19" s="5" t="s">
        <v>538</v>
      </c>
      <c r="E19" s="501" t="s">
        <v>750</v>
      </c>
      <c r="F19" s="502"/>
      <c r="G19" s="219"/>
      <c r="H19" s="6"/>
      <c r="I19" s="6"/>
      <c r="J19" s="6"/>
      <c r="K19" s="6"/>
      <c r="L19" s="8"/>
    </row>
    <row r="20" spans="2:13" ht="32.1" customHeight="1" x14ac:dyDescent="0.3">
      <c r="B20" s="10"/>
      <c r="C20" s="11"/>
      <c r="D20" s="5" t="s">
        <v>539</v>
      </c>
      <c r="E20" s="501" t="s">
        <v>751</v>
      </c>
      <c r="F20" s="502"/>
      <c r="G20" s="219"/>
      <c r="H20" s="6"/>
      <c r="I20" s="6"/>
      <c r="J20" s="6"/>
      <c r="K20" s="6"/>
      <c r="L20" s="8"/>
    </row>
    <row r="21" spans="2:13" ht="32.1" customHeight="1" x14ac:dyDescent="0.3">
      <c r="B21" s="10"/>
      <c r="C21" s="11"/>
      <c r="D21" s="5" t="s">
        <v>540</v>
      </c>
      <c r="E21" s="501" t="s">
        <v>752</v>
      </c>
      <c r="F21" s="502"/>
      <c r="G21" s="219"/>
      <c r="H21" s="6"/>
      <c r="I21" s="6"/>
      <c r="J21" s="6"/>
      <c r="K21" s="6"/>
      <c r="L21" s="8"/>
    </row>
    <row r="22" spans="2:13" ht="32.1" customHeight="1" x14ac:dyDescent="0.3">
      <c r="B22" s="10"/>
      <c r="C22" s="11"/>
      <c r="D22" s="5" t="s">
        <v>541</v>
      </c>
      <c r="E22" s="501" t="s">
        <v>753</v>
      </c>
      <c r="F22" s="502"/>
      <c r="G22" s="219"/>
      <c r="H22" s="6"/>
      <c r="I22" s="6"/>
      <c r="J22" s="6"/>
      <c r="K22" s="6"/>
      <c r="L22" s="8"/>
    </row>
    <row r="23" spans="2:13" ht="32.1" customHeight="1" x14ac:dyDescent="0.3">
      <c r="B23" s="10"/>
      <c r="C23" s="11"/>
      <c r="D23" s="5" t="s">
        <v>542</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543</v>
      </c>
      <c r="D25" s="499" t="s">
        <v>784</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544</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545</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546</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547</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548</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549</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550</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551</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552</v>
      </c>
      <c r="D44" s="499" t="s">
        <v>785</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6.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738</v>
      </c>
      <c r="E50" s="539"/>
      <c r="F50" s="540"/>
      <c r="G50" s="6"/>
      <c r="H50" s="538" t="s">
        <v>739</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553</v>
      </c>
      <c r="E52" s="231" t="s">
        <v>40</v>
      </c>
      <c r="F52" s="229"/>
      <c r="G52" s="6"/>
      <c r="H52" s="191" t="s">
        <v>70</v>
      </c>
      <c r="I52" s="107"/>
      <c r="J52" s="11"/>
      <c r="K52" s="189"/>
      <c r="L52" s="8"/>
    </row>
    <row r="53" spans="2:12" ht="32.1" customHeight="1" x14ac:dyDescent="0.3">
      <c r="B53" s="10"/>
      <c r="C53" s="11"/>
      <c r="D53" s="230" t="s">
        <v>554</v>
      </c>
      <c r="E53" s="231" t="s">
        <v>41</v>
      </c>
      <c r="F53" s="217"/>
      <c r="G53" s="6"/>
      <c r="H53" s="519" t="s">
        <v>555</v>
      </c>
      <c r="I53" s="513" t="s">
        <v>725</v>
      </c>
      <c r="J53" s="514"/>
      <c r="K53" s="532"/>
      <c r="L53" s="8"/>
    </row>
    <row r="54" spans="2:12" ht="32.1" customHeight="1" x14ac:dyDescent="0.3">
      <c r="B54" s="10"/>
      <c r="C54" s="11"/>
      <c r="D54" s="230" t="s">
        <v>556</v>
      </c>
      <c r="E54" s="231" t="s">
        <v>42</v>
      </c>
      <c r="F54" s="217"/>
      <c r="G54" s="6"/>
      <c r="H54" s="521"/>
      <c r="I54" s="517"/>
      <c r="J54" s="518"/>
      <c r="K54" s="533"/>
      <c r="L54" s="8"/>
    </row>
    <row r="55" spans="2:12" ht="32.1" customHeight="1" x14ac:dyDescent="0.3">
      <c r="B55" s="10"/>
      <c r="C55" s="11"/>
      <c r="D55" s="230" t="s">
        <v>557</v>
      </c>
      <c r="E55" s="231" t="s">
        <v>44</v>
      </c>
      <c r="F55" s="217"/>
      <c r="G55" s="6"/>
      <c r="H55" s="519" t="s">
        <v>558</v>
      </c>
      <c r="I55" s="513" t="s">
        <v>726</v>
      </c>
      <c r="J55" s="514"/>
      <c r="K55" s="506"/>
      <c r="L55" s="8"/>
    </row>
    <row r="56" spans="2:12" ht="41.25" customHeight="1" x14ac:dyDescent="0.3">
      <c r="B56" s="10"/>
      <c r="C56" s="11"/>
      <c r="D56" s="230" t="s">
        <v>559</v>
      </c>
      <c r="E56" s="231" t="s">
        <v>49</v>
      </c>
      <c r="F56" s="217"/>
      <c r="G56" s="6"/>
      <c r="H56" s="520"/>
      <c r="I56" s="515"/>
      <c r="J56" s="516"/>
      <c r="K56" s="529"/>
      <c r="L56" s="8"/>
    </row>
    <row r="57" spans="2:12" ht="44.25" customHeight="1" x14ac:dyDescent="0.3">
      <c r="B57" s="10"/>
      <c r="C57" s="11"/>
      <c r="D57" s="232" t="s">
        <v>560</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561</v>
      </c>
      <c r="E60" s="235"/>
      <c r="F60" s="228"/>
      <c r="G60" s="6"/>
      <c r="H60" s="230" t="s">
        <v>562</v>
      </c>
      <c r="I60" s="530" t="s">
        <v>324</v>
      </c>
      <c r="J60" s="531"/>
      <c r="K60" s="244"/>
      <c r="L60" s="8"/>
    </row>
    <row r="61" spans="2:12" ht="45" customHeight="1" x14ac:dyDescent="0.3">
      <c r="B61" s="10"/>
      <c r="C61" s="11"/>
      <c r="D61" s="242" t="s">
        <v>563</v>
      </c>
      <c r="E61" s="216"/>
      <c r="F61" s="217"/>
      <c r="G61" s="6"/>
      <c r="H61" s="232" t="s">
        <v>564</v>
      </c>
      <c r="I61" s="534" t="s">
        <v>338</v>
      </c>
      <c r="J61" s="514"/>
      <c r="K61" s="244"/>
      <c r="L61" s="8"/>
    </row>
    <row r="62" spans="2:12" ht="34.35" customHeight="1" x14ac:dyDescent="0.3">
      <c r="B62" s="10"/>
      <c r="C62" s="11"/>
      <c r="D62" s="242" t="s">
        <v>565</v>
      </c>
      <c r="E62" s="216"/>
      <c r="F62" s="217"/>
      <c r="G62" s="6"/>
      <c r="H62" s="519" t="s">
        <v>566</v>
      </c>
      <c r="I62" s="513" t="s">
        <v>325</v>
      </c>
      <c r="J62" s="514"/>
      <c r="K62" s="506"/>
      <c r="L62" s="8"/>
    </row>
    <row r="63" spans="2:12" ht="34.35" customHeight="1" x14ac:dyDescent="0.3">
      <c r="B63" s="10"/>
      <c r="C63" s="11"/>
      <c r="D63" s="243" t="s">
        <v>567</v>
      </c>
      <c r="E63" s="216"/>
      <c r="F63" s="217"/>
      <c r="G63" s="6"/>
      <c r="H63" s="520"/>
      <c r="I63" s="515"/>
      <c r="J63" s="516"/>
      <c r="K63" s="529"/>
      <c r="L63" s="8"/>
    </row>
    <row r="64" spans="2:12" ht="34.35" customHeight="1" x14ac:dyDescent="0.3">
      <c r="B64" s="10"/>
      <c r="C64" s="11"/>
      <c r="D64" s="243" t="s">
        <v>568</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569</v>
      </c>
      <c r="D67" s="499" t="s">
        <v>786</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805</v>
      </c>
      <c r="H72" s="110" t="s">
        <v>806</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FNXbFCMVJOmOJhIZrOs/RSR7RjEQNoi+fkPiu81ZuwlxNJGKS+9r/TmNrJuoDKGn6slkdSoyyvXKD8pnRVIYg==" saltValue="SZk3JTa1PCry0tSP/mEUFQ==" spinCount="100000" sheet="1" objects="1" scenarios="1" selectLockedCells="1"/>
  <mergeCells count="62">
    <mergeCell ref="D67:G67"/>
    <mergeCell ref="D68:J68"/>
    <mergeCell ref="H55:H57"/>
    <mergeCell ref="I55:J57"/>
    <mergeCell ref="K55:K57"/>
    <mergeCell ref="I60:J60"/>
    <mergeCell ref="I61:J61"/>
    <mergeCell ref="H62:H64"/>
    <mergeCell ref="I62:J64"/>
    <mergeCell ref="K62:K64"/>
    <mergeCell ref="D50:F50"/>
    <mergeCell ref="H50:K50"/>
    <mergeCell ref="D51:F51"/>
    <mergeCell ref="H51:K51"/>
    <mergeCell ref="H53:H54"/>
    <mergeCell ref="I53:J54"/>
    <mergeCell ref="K53:K54"/>
    <mergeCell ref="D46:J46"/>
    <mergeCell ref="G35:K36"/>
    <mergeCell ref="M35:M36"/>
    <mergeCell ref="G37:K38"/>
    <mergeCell ref="M37:M38"/>
    <mergeCell ref="G39:K40"/>
    <mergeCell ref="M39:M40"/>
    <mergeCell ref="G41:K42"/>
    <mergeCell ref="M41:M42"/>
    <mergeCell ref="E42:F42"/>
    <mergeCell ref="D44:G44"/>
    <mergeCell ref="D45:J45"/>
    <mergeCell ref="M33:M34"/>
    <mergeCell ref="E21:F21"/>
    <mergeCell ref="E22:F22"/>
    <mergeCell ref="E23:F23"/>
    <mergeCell ref="D25:G25"/>
    <mergeCell ref="D26:J26"/>
    <mergeCell ref="G27:K28"/>
    <mergeCell ref="M27:M28"/>
    <mergeCell ref="G29:K30"/>
    <mergeCell ref="M29:M30"/>
    <mergeCell ref="G31:K32"/>
    <mergeCell ref="M31:M32"/>
    <mergeCell ref="E16:F16"/>
    <mergeCell ref="E17:F17"/>
    <mergeCell ref="E18:F18"/>
    <mergeCell ref="E19:F19"/>
    <mergeCell ref="G33:K34"/>
    <mergeCell ref="C48:K48"/>
    <mergeCell ref="E9:F9"/>
    <mergeCell ref="G9:J9"/>
    <mergeCell ref="E3:K3"/>
    <mergeCell ref="E4:K4"/>
    <mergeCell ref="E5:I5"/>
    <mergeCell ref="E8:F8"/>
    <mergeCell ref="G8:J8"/>
    <mergeCell ref="E20:F20"/>
    <mergeCell ref="E10:F10"/>
    <mergeCell ref="G10:J10"/>
    <mergeCell ref="E11:F11"/>
    <mergeCell ref="G11:J11"/>
    <mergeCell ref="E12:F12"/>
    <mergeCell ref="G12:J12"/>
    <mergeCell ref="D14:G14"/>
  </mergeCells>
  <conditionalFormatting sqref="M33 M8:M24">
    <cfRule type="expression" dxfId="28" priority="7">
      <formula>NOT(M8="")</formula>
    </cfRule>
  </conditionalFormatting>
  <conditionalFormatting sqref="M25:M26">
    <cfRule type="expression" dxfId="27" priority="6">
      <formula>NOT(M25="")</formula>
    </cfRule>
  </conditionalFormatting>
  <conditionalFormatting sqref="D12:J12">
    <cfRule type="expression" dxfId="26" priority="2">
      <formula>OR(ISBLANK($G$9),$G$9="nei")</formula>
    </cfRule>
  </conditionalFormatting>
  <conditionalFormatting sqref="M27 M29 M31">
    <cfRule type="expression" dxfId="25" priority="5">
      <formula>NOT(M27="")</formula>
    </cfRule>
  </conditionalFormatting>
  <conditionalFormatting sqref="M35 M37 M39 M41">
    <cfRule type="expression" dxfId="24" priority="4">
      <formula>NOT(M35="")</formula>
    </cfRule>
  </conditionalFormatting>
  <conditionalFormatting sqref="B42:E42 B2:L3 B12:L14 B11:E11 G11:L11 B43:L47 B5:L10 B4:E4 L4 B29:F41 G29:L42 B49:L74 B48:C48 L48 B16:L28 B15:C15 E15:L15">
    <cfRule type="expression" dxfId="23" priority="3">
      <formula>NOT(CELL("protect",B2))</formula>
    </cfRule>
  </conditionalFormatting>
  <conditionalFormatting sqref="D15">
    <cfRule type="expression" dxfId="22" priority="1">
      <formula>NOT(CELL("protect",D15))</formula>
    </cfRule>
  </conditionalFormatting>
  <dataValidations count="3">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BACB3111-DB19-4A42-B1C5-32124C004443}">
      <formula1>-999000000000</formula1>
      <formula2>999000000000</formula2>
    </dataValidation>
    <dataValidation type="list" allowBlank="1" showInputMessage="1" showErrorMessage="1" error="Besvares med Ja eller Nei" sqref="G9" xr:uid="{4255D1CE-A8A2-460F-8568-C9AACC5AC07B}">
      <formula1>"Ja,ja,Nei,nei"</formula1>
    </dataValidation>
    <dataValidation type="list" allowBlank="1" showInputMessage="1" showErrorMessage="1" errorTitle="Ugyldig inntasting" error="Skriv Ja eller Nei i svar-cellen" sqref="G16:G23" xr:uid="{DC4BFCF4-9EF8-4D9E-8ADF-4FCCBDDE606C}">
      <formula1>"ja,Ja,nei,Nei"</formula1>
    </dataValidation>
  </dataValidations>
  <printOptions headings="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6B508-1F5B-406B-A88C-A9E9CCE48A8A}">
  <sheetPr>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7. ",G8)</f>
        <v xml:space="preserve">Tjenesteutviklingsprosjekt 7.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570</v>
      </c>
      <c r="D7" s="103" t="s">
        <v>69</v>
      </c>
      <c r="E7" s="96"/>
      <c r="F7" s="92"/>
      <c r="G7" s="92"/>
      <c r="H7" s="92"/>
      <c r="I7" s="92"/>
      <c r="J7" s="92"/>
      <c r="K7" s="97"/>
      <c r="L7" s="125"/>
    </row>
    <row r="8" spans="2:13" ht="32.1" customHeight="1" x14ac:dyDescent="0.3">
      <c r="B8" s="10"/>
      <c r="C8" s="11"/>
      <c r="D8" s="5" t="s">
        <v>571</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572</v>
      </c>
      <c r="E9" s="495" t="s">
        <v>720</v>
      </c>
      <c r="F9" s="496"/>
      <c r="G9" s="492"/>
      <c r="H9" s="493"/>
      <c r="I9" s="493"/>
      <c r="J9" s="494"/>
      <c r="K9" s="22"/>
      <c r="L9" s="23"/>
      <c r="M9" s="3"/>
    </row>
    <row r="10" spans="2:13" ht="32.1" customHeight="1" x14ac:dyDescent="0.3">
      <c r="B10" s="10"/>
      <c r="C10" s="11"/>
      <c r="D10" s="5" t="s">
        <v>573</v>
      </c>
      <c r="E10" s="495" t="s">
        <v>721</v>
      </c>
      <c r="F10" s="496"/>
      <c r="G10" s="528"/>
      <c r="H10" s="493"/>
      <c r="I10" s="493"/>
      <c r="J10" s="494"/>
      <c r="K10" s="22"/>
      <c r="L10" s="23"/>
      <c r="M10" s="3"/>
    </row>
    <row r="11" spans="2:13" ht="81.75" customHeight="1" x14ac:dyDescent="0.3">
      <c r="B11" s="10"/>
      <c r="C11" s="11"/>
      <c r="D11" s="5" t="s">
        <v>574</v>
      </c>
      <c r="E11" s="495" t="s">
        <v>722</v>
      </c>
      <c r="F11" s="496"/>
      <c r="G11" s="492"/>
      <c r="H11" s="493"/>
      <c r="I11" s="493"/>
      <c r="J11" s="494"/>
      <c r="K11" s="355" t="s">
        <v>329</v>
      </c>
      <c r="L11" s="23"/>
      <c r="M11" s="3"/>
    </row>
    <row r="12" spans="2:13" ht="69.900000000000006" customHeight="1" x14ac:dyDescent="0.3">
      <c r="B12" s="10"/>
      <c r="C12" s="11"/>
      <c r="D12" s="5" t="s">
        <v>575</v>
      </c>
      <c r="E12" s="497" t="s">
        <v>723</v>
      </c>
      <c r="F12" s="498"/>
      <c r="G12" s="503"/>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576</v>
      </c>
      <c r="D14" s="499" t="s">
        <v>787</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577</v>
      </c>
      <c r="E16" s="501" t="s">
        <v>747</v>
      </c>
      <c r="F16" s="502"/>
      <c r="G16" s="219"/>
      <c r="H16" s="6"/>
      <c r="I16" s="6"/>
      <c r="J16" s="6"/>
      <c r="K16" s="6"/>
      <c r="L16" s="8"/>
    </row>
    <row r="17" spans="2:13" ht="32.1" customHeight="1" x14ac:dyDescent="0.3">
      <c r="B17" s="10"/>
      <c r="C17" s="11"/>
      <c r="D17" s="5" t="s">
        <v>578</v>
      </c>
      <c r="E17" s="501" t="s">
        <v>748</v>
      </c>
      <c r="F17" s="502"/>
      <c r="G17" s="219"/>
      <c r="H17" s="6"/>
      <c r="I17" s="6"/>
      <c r="J17" s="6"/>
      <c r="K17" s="6"/>
      <c r="L17" s="8"/>
    </row>
    <row r="18" spans="2:13" ht="32.1" customHeight="1" x14ac:dyDescent="0.3">
      <c r="B18" s="10"/>
      <c r="C18" s="11"/>
      <c r="D18" s="5" t="s">
        <v>579</v>
      </c>
      <c r="E18" s="501" t="s">
        <v>749</v>
      </c>
      <c r="F18" s="502"/>
      <c r="G18" s="219"/>
      <c r="H18" s="6"/>
      <c r="I18" s="6"/>
      <c r="J18" s="6"/>
      <c r="K18" s="6"/>
      <c r="L18" s="8"/>
    </row>
    <row r="19" spans="2:13" ht="32.1" customHeight="1" x14ac:dyDescent="0.3">
      <c r="B19" s="10"/>
      <c r="C19" s="11"/>
      <c r="D19" s="5" t="s">
        <v>580</v>
      </c>
      <c r="E19" s="501" t="s">
        <v>750</v>
      </c>
      <c r="F19" s="502"/>
      <c r="G19" s="219"/>
      <c r="H19" s="6"/>
      <c r="I19" s="6"/>
      <c r="J19" s="6"/>
      <c r="K19" s="6"/>
      <c r="L19" s="8"/>
    </row>
    <row r="20" spans="2:13" ht="32.1" customHeight="1" x14ac:dyDescent="0.3">
      <c r="B20" s="10"/>
      <c r="C20" s="11"/>
      <c r="D20" s="5" t="s">
        <v>581</v>
      </c>
      <c r="E20" s="501" t="s">
        <v>751</v>
      </c>
      <c r="F20" s="502"/>
      <c r="G20" s="219"/>
      <c r="H20" s="6"/>
      <c r="I20" s="6"/>
      <c r="J20" s="6"/>
      <c r="K20" s="6"/>
      <c r="L20" s="8"/>
    </row>
    <row r="21" spans="2:13" ht="32.1" customHeight="1" x14ac:dyDescent="0.3">
      <c r="B21" s="10"/>
      <c r="C21" s="11"/>
      <c r="D21" s="5" t="s">
        <v>582</v>
      </c>
      <c r="E21" s="501" t="s">
        <v>752</v>
      </c>
      <c r="F21" s="502"/>
      <c r="G21" s="219"/>
      <c r="H21" s="6"/>
      <c r="I21" s="6"/>
      <c r="J21" s="6"/>
      <c r="K21" s="6"/>
      <c r="L21" s="8"/>
    </row>
    <row r="22" spans="2:13" ht="32.1" customHeight="1" x14ac:dyDescent="0.3">
      <c r="B22" s="10"/>
      <c r="C22" s="11"/>
      <c r="D22" s="5" t="s">
        <v>583</v>
      </c>
      <c r="E22" s="501" t="s">
        <v>753</v>
      </c>
      <c r="F22" s="502"/>
      <c r="G22" s="219"/>
      <c r="H22" s="6"/>
      <c r="I22" s="6"/>
      <c r="J22" s="6"/>
      <c r="K22" s="6"/>
      <c r="L22" s="8"/>
    </row>
    <row r="23" spans="2:13" ht="32.1" customHeight="1" x14ac:dyDescent="0.3">
      <c r="B23" s="10"/>
      <c r="C23" s="11"/>
      <c r="D23" s="5" t="s">
        <v>584</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585</v>
      </c>
      <c r="D25" s="499" t="s">
        <v>788</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586</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587</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588</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589</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590</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591</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592</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593</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594</v>
      </c>
      <c r="D44" s="499" t="s">
        <v>789</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7.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740</v>
      </c>
      <c r="E50" s="539"/>
      <c r="F50" s="540"/>
      <c r="G50" s="6"/>
      <c r="H50" s="538" t="s">
        <v>741</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595</v>
      </c>
      <c r="E52" s="231" t="s">
        <v>40</v>
      </c>
      <c r="F52" s="229"/>
      <c r="G52" s="6"/>
      <c r="H52" s="191" t="s">
        <v>70</v>
      </c>
      <c r="I52" s="107"/>
      <c r="J52" s="11"/>
      <c r="K52" s="189"/>
      <c r="L52" s="8"/>
    </row>
    <row r="53" spans="2:12" ht="32.1" customHeight="1" x14ac:dyDescent="0.3">
      <c r="B53" s="10"/>
      <c r="C53" s="11"/>
      <c r="D53" s="230" t="s">
        <v>596</v>
      </c>
      <c r="E53" s="231" t="s">
        <v>41</v>
      </c>
      <c r="F53" s="217"/>
      <c r="G53" s="6"/>
      <c r="H53" s="519" t="s">
        <v>597</v>
      </c>
      <c r="I53" s="513" t="s">
        <v>725</v>
      </c>
      <c r="J53" s="514"/>
      <c r="K53" s="532"/>
      <c r="L53" s="8"/>
    </row>
    <row r="54" spans="2:12" ht="32.1" customHeight="1" x14ac:dyDescent="0.3">
      <c r="B54" s="10"/>
      <c r="C54" s="11"/>
      <c r="D54" s="230" t="s">
        <v>598</v>
      </c>
      <c r="E54" s="231" t="s">
        <v>42</v>
      </c>
      <c r="F54" s="217"/>
      <c r="G54" s="6"/>
      <c r="H54" s="521"/>
      <c r="I54" s="517"/>
      <c r="J54" s="518"/>
      <c r="K54" s="533"/>
      <c r="L54" s="8"/>
    </row>
    <row r="55" spans="2:12" ht="32.1" customHeight="1" x14ac:dyDescent="0.3">
      <c r="B55" s="10"/>
      <c r="C55" s="11"/>
      <c r="D55" s="230" t="s">
        <v>599</v>
      </c>
      <c r="E55" s="231" t="s">
        <v>44</v>
      </c>
      <c r="F55" s="217"/>
      <c r="G55" s="6"/>
      <c r="H55" s="519" t="s">
        <v>600</v>
      </c>
      <c r="I55" s="513" t="s">
        <v>726</v>
      </c>
      <c r="J55" s="514"/>
      <c r="K55" s="506"/>
      <c r="L55" s="8"/>
    </row>
    <row r="56" spans="2:12" ht="41.25" customHeight="1" x14ac:dyDescent="0.3">
      <c r="B56" s="10"/>
      <c r="C56" s="11"/>
      <c r="D56" s="230" t="s">
        <v>601</v>
      </c>
      <c r="E56" s="231" t="s">
        <v>49</v>
      </c>
      <c r="F56" s="217"/>
      <c r="G56" s="6"/>
      <c r="H56" s="520"/>
      <c r="I56" s="515"/>
      <c r="J56" s="516"/>
      <c r="K56" s="529"/>
      <c r="L56" s="8"/>
    </row>
    <row r="57" spans="2:12" ht="44.25" customHeight="1" x14ac:dyDescent="0.3">
      <c r="B57" s="10"/>
      <c r="C57" s="11"/>
      <c r="D57" s="232" t="s">
        <v>602</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603</v>
      </c>
      <c r="E60" s="235"/>
      <c r="F60" s="228"/>
      <c r="G60" s="6"/>
      <c r="H60" s="230" t="s">
        <v>604</v>
      </c>
      <c r="I60" s="530" t="s">
        <v>324</v>
      </c>
      <c r="J60" s="531"/>
      <c r="K60" s="244"/>
      <c r="L60" s="8"/>
    </row>
    <row r="61" spans="2:12" ht="45" customHeight="1" x14ac:dyDescent="0.3">
      <c r="B61" s="10"/>
      <c r="C61" s="11"/>
      <c r="D61" s="242" t="s">
        <v>605</v>
      </c>
      <c r="E61" s="216"/>
      <c r="F61" s="217"/>
      <c r="G61" s="6"/>
      <c r="H61" s="232" t="s">
        <v>606</v>
      </c>
      <c r="I61" s="534" t="s">
        <v>338</v>
      </c>
      <c r="J61" s="514"/>
      <c r="K61" s="244"/>
      <c r="L61" s="8"/>
    </row>
    <row r="62" spans="2:12" ht="34.35" customHeight="1" x14ac:dyDescent="0.3">
      <c r="B62" s="10"/>
      <c r="C62" s="11"/>
      <c r="D62" s="242" t="s">
        <v>607</v>
      </c>
      <c r="E62" s="216"/>
      <c r="F62" s="217"/>
      <c r="G62" s="6"/>
      <c r="H62" s="519" t="s">
        <v>608</v>
      </c>
      <c r="I62" s="513" t="s">
        <v>325</v>
      </c>
      <c r="J62" s="514"/>
      <c r="K62" s="506"/>
      <c r="L62" s="8"/>
    </row>
    <row r="63" spans="2:12" ht="34.35" customHeight="1" x14ac:dyDescent="0.3">
      <c r="B63" s="10"/>
      <c r="C63" s="11"/>
      <c r="D63" s="243" t="s">
        <v>609</v>
      </c>
      <c r="E63" s="216"/>
      <c r="F63" s="217"/>
      <c r="G63" s="6"/>
      <c r="H63" s="520"/>
      <c r="I63" s="515"/>
      <c r="J63" s="516"/>
      <c r="K63" s="529"/>
      <c r="L63" s="8"/>
    </row>
    <row r="64" spans="2:12" ht="34.35" customHeight="1" x14ac:dyDescent="0.3">
      <c r="B64" s="10"/>
      <c r="C64" s="11"/>
      <c r="D64" s="243" t="s">
        <v>610</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611</v>
      </c>
      <c r="D67" s="499" t="s">
        <v>790</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807</v>
      </c>
      <c r="H72" s="110" t="s">
        <v>808</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Iz0jHzBxeukOfSgiHFgrviHVNbFfjYfDtPzWOUU99DCm54b2Os6u9zK87ws7axLJlfj8dIL83hovOXn/0hGVCA==" saltValue="496E28wbp/9FrilR9a2ftA==" spinCount="100000" sheet="1" objects="1" scenarios="1" selectLockedCells="1"/>
  <mergeCells count="62">
    <mergeCell ref="D67:G67"/>
    <mergeCell ref="D68:J68"/>
    <mergeCell ref="H55:H57"/>
    <mergeCell ref="I55:J57"/>
    <mergeCell ref="K55:K57"/>
    <mergeCell ref="I60:J60"/>
    <mergeCell ref="I61:J61"/>
    <mergeCell ref="H62:H64"/>
    <mergeCell ref="I62:J64"/>
    <mergeCell ref="K62:K64"/>
    <mergeCell ref="D50:F50"/>
    <mergeCell ref="H50:K50"/>
    <mergeCell ref="D51:F51"/>
    <mergeCell ref="H51:K51"/>
    <mergeCell ref="H53:H54"/>
    <mergeCell ref="I53:J54"/>
    <mergeCell ref="K53:K54"/>
    <mergeCell ref="D46:J46"/>
    <mergeCell ref="G35:K36"/>
    <mergeCell ref="M35:M36"/>
    <mergeCell ref="G37:K38"/>
    <mergeCell ref="M37:M38"/>
    <mergeCell ref="G39:K40"/>
    <mergeCell ref="M39:M40"/>
    <mergeCell ref="G41:K42"/>
    <mergeCell ref="M41:M42"/>
    <mergeCell ref="E42:F42"/>
    <mergeCell ref="D44:G44"/>
    <mergeCell ref="D45:J45"/>
    <mergeCell ref="M33:M34"/>
    <mergeCell ref="E21:F21"/>
    <mergeCell ref="E22:F22"/>
    <mergeCell ref="E23:F23"/>
    <mergeCell ref="D25:G25"/>
    <mergeCell ref="D26:J26"/>
    <mergeCell ref="G27:K28"/>
    <mergeCell ref="M27:M28"/>
    <mergeCell ref="G29:K30"/>
    <mergeCell ref="M29:M30"/>
    <mergeCell ref="G31:K32"/>
    <mergeCell ref="M31:M32"/>
    <mergeCell ref="E16:F16"/>
    <mergeCell ref="E17:F17"/>
    <mergeCell ref="E18:F18"/>
    <mergeCell ref="E19:F19"/>
    <mergeCell ref="G33:K34"/>
    <mergeCell ref="C48:K48"/>
    <mergeCell ref="E9:F9"/>
    <mergeCell ref="G9:J9"/>
    <mergeCell ref="E3:K3"/>
    <mergeCell ref="E4:K4"/>
    <mergeCell ref="E5:I5"/>
    <mergeCell ref="E8:F8"/>
    <mergeCell ref="G8:J8"/>
    <mergeCell ref="E20:F20"/>
    <mergeCell ref="E10:F10"/>
    <mergeCell ref="G10:J10"/>
    <mergeCell ref="E11:F11"/>
    <mergeCell ref="G11:J11"/>
    <mergeCell ref="E12:F12"/>
    <mergeCell ref="G12:J12"/>
    <mergeCell ref="D14:G14"/>
  </mergeCells>
  <phoneticPr fontId="28" type="noConversion"/>
  <conditionalFormatting sqref="M33 M8:M24">
    <cfRule type="expression" dxfId="21" priority="7">
      <formula>NOT(M8="")</formula>
    </cfRule>
  </conditionalFormatting>
  <conditionalFormatting sqref="M25:M26">
    <cfRule type="expression" dxfId="20" priority="6">
      <formula>NOT(M25="")</formula>
    </cfRule>
  </conditionalFormatting>
  <conditionalFormatting sqref="D12:J12">
    <cfRule type="expression" dxfId="19" priority="2">
      <formula>OR(ISBLANK($G$9),$G$9="nei")</formula>
    </cfRule>
  </conditionalFormatting>
  <conditionalFormatting sqref="M27 M29 M31">
    <cfRule type="expression" dxfId="18" priority="5">
      <formula>NOT(M27="")</formula>
    </cfRule>
  </conditionalFormatting>
  <conditionalFormatting sqref="M35 M37 M39 M41">
    <cfRule type="expression" dxfId="17" priority="4">
      <formula>NOT(M35="")</formula>
    </cfRule>
  </conditionalFormatting>
  <conditionalFormatting sqref="B42:E42 B2:L3 B12:L14 B11:E11 G11:L11 B43:L47 B5:L10 B4:E4 L4 B29:F41 G29:L42 B49:L74 B48:C48 L48 B16:L28 B15:C15 E15:L15">
    <cfRule type="expression" dxfId="16" priority="3">
      <formula>NOT(CELL("protect",B2))</formula>
    </cfRule>
  </conditionalFormatting>
  <conditionalFormatting sqref="D15">
    <cfRule type="expression" dxfId="15" priority="1">
      <formula>NOT(CELL("protect",D15))</formula>
    </cfRule>
  </conditionalFormatting>
  <dataValidations count="3">
    <dataValidation type="list" allowBlank="1" showInputMessage="1" showErrorMessage="1" error="Besvares med Ja eller Nei" sqref="G9" xr:uid="{44EAA9AB-2AD6-4DE8-9F81-88D3A455AB5C}">
      <formula1>"Ja,ja,Nei,nei"</formula1>
    </dataValidation>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6261DFF0-F9AB-47BB-A110-0E2468A89FE2}">
      <formula1>-999000000000</formula1>
      <formula2>999000000000</formula2>
    </dataValidation>
    <dataValidation type="list" allowBlank="1" showInputMessage="1" showErrorMessage="1" errorTitle="Ugyldig inntasting" error="Skriv Ja eller Nei i svar-cellen" sqref="G16:G23" xr:uid="{230C0F21-83BA-451B-ADDF-A13D05283C57}">
      <formula1>"ja,Ja,nei,Nei"</formula1>
    </dataValidation>
  </dataValidations>
  <printOptions heading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14</vt:i4>
      </vt:variant>
    </vt:vector>
  </HeadingPairs>
  <TitlesOfParts>
    <vt:vector size="14" baseType="lpstr">
      <vt:lpstr>Forside og oppsummering</vt:lpstr>
      <vt:lpstr>Kompetansetilskudd og BPA</vt:lpstr>
      <vt:lpstr>Prosjekt 1</vt:lpstr>
      <vt:lpstr>Prosjekt 2</vt:lpstr>
      <vt:lpstr>Prosjekt 3</vt:lpstr>
      <vt:lpstr>Prosjekt 4</vt:lpstr>
      <vt:lpstr>Prosjekt 5</vt:lpstr>
      <vt:lpstr>Prosjekt 6</vt:lpstr>
      <vt:lpstr>Prosjekt 7</vt:lpstr>
      <vt:lpstr>Prosjekt 8</vt:lpstr>
      <vt:lpstr>Prosjekt 9</vt:lpstr>
      <vt:lpstr>Backend</vt:lpstr>
      <vt:lpstr>backend_output</vt:lpstr>
      <vt:lpstr>Strukturerte søknadsdata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Sigve Torvanger Furholt</dc:creator>
  <cp:lastModifiedBy>Bech, Gry-Hege</cp:lastModifiedBy>
  <cp:lastPrinted>2022-11-02T10:50:53Z</cp:lastPrinted>
  <dcterms:created xsi:type="dcterms:W3CDTF">2015-06-05T18:17:20Z</dcterms:created>
  <dcterms:modified xsi:type="dcterms:W3CDTF">2023-02-01T07:35:21Z</dcterms:modified>
</cp:coreProperties>
</file>